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<sst xmlns="http://schemas.openxmlformats.org/spreadsheetml/2006/main" count="791" uniqueCount="280">
  <si>
    <t>тыс. 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</si>
  <si>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</si>
  <si>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</si>
  <si>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</si>
  <si>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</si>
  <si>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</si>
  <si>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</si>
  <si>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</si>
  <si>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</si>
  <si>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</si>
  <si>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</si>
  <si>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Раздел</t>
  </si>
  <si>
    <t>3</t>
  </si>
  <si>
    <t>Подраздел</t>
  </si>
  <si>
    <t>4</t>
  </si>
  <si>
    <t>КЦСР</t>
  </si>
  <si>
    <t>КВР</t>
  </si>
  <si>
    <t>6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</si>
  <si>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</si>
  <si>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</si>
  <si>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</si>
  <si>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</si>
  <si>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</si>
  <si>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9110090090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</si>
  <si>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</si>
  <si>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</si>
  <si>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</si>
  <si>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</si>
  <si>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</si>
  <si>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</si>
  <si>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</si>
  <si>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9210090100</t>
  </si>
  <si>
    <t>Руководство и управление в сфере установленных функций органов местного самоуправления</t>
  </si>
  <si>
    <t>11</t>
  </si>
  <si>
    <t>12</t>
  </si>
  <si>
    <t>122</t>
  </si>
  <si>
    <t>Иные выплаты персоналу государственных (муниципальных) органов, за исключением фонда оплаты труда</t>
  </si>
  <si>
    <t>13</t>
  </si>
  <si>
    <t>14</t>
  </si>
  <si>
    <t>15</t>
  </si>
  <si>
    <t>16</t>
  </si>
  <si>
    <t>244</t>
  </si>
  <si>
    <t>Прочая закупка товаров, работ и услуг для обеспечения государственных (муниципальных) нужд</t>
  </si>
  <si>
    <t>17</t>
  </si>
  <si>
    <t>18</t>
  </si>
  <si>
    <t>Резервные фонды</t>
  </si>
  <si>
    <t>19</t>
  </si>
  <si>
    <t>9510090500</t>
  </si>
  <si>
    <t>Резервный фонд администрации Борского сельсовета</t>
  </si>
  <si>
    <t>20</t>
  </si>
  <si>
    <t>870</t>
  </si>
  <si>
    <t>Резервные средства</t>
  </si>
  <si>
    <t>21</t>
  </si>
  <si>
    <t>22</t>
  </si>
  <si>
    <t>Другие общегосударственные вопросы</t>
  </si>
  <si>
    <t>23</t>
  </si>
  <si>
    <t>9310075140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</si>
  <si>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</si>
  <si>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24</t>
  </si>
  <si>
    <t>25</t>
  </si>
  <si>
    <t>26</t>
  </si>
  <si>
    <t>НАЦИОНАЛЬНАЯ ОБОРОНА</t>
  </si>
  <si>
    <t>27</t>
  </si>
  <si>
    <t>03</t>
  </si>
  <si>
    <t>Мобилизационная и вневойсковая подготовка</t>
  </si>
  <si>
    <t>28</t>
  </si>
  <si>
    <t>9310051180</t>
  </si>
  <si>
    <t>Осуществление первичного воинского учета на территориях, где отсутствуют военные комиссариаты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</si>
  <si>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</si>
  <si>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</si>
  <si>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</si>
  <si>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</si>
  <si>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</si>
  <si>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</si>
  <si>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</si>
  <si>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</si>
  <si>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</si>
  <si>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НАЦИОНАЛЬНАЯ ЭКОНОМИКА</t>
  </si>
  <si>
    <t>38</t>
  </si>
  <si>
    <t>08</t>
  </si>
  <si>
    <t>Транспорт</t>
  </si>
  <si>
    <t>39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</si>
  <si>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2014-2016 годы"</t>
  </si>
  <si>
    <t>40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</si>
  <si>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</si>
  <si>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</si>
  <si>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41</t>
  </si>
  <si>
    <t>42</t>
  </si>
  <si>
    <t>09</t>
  </si>
  <si>
    <t>Дорожное хозяйство (дорожные фонды)</t>
  </si>
  <si>
    <t>43</t>
  </si>
  <si>
    <t>Расходы на капитальный ремонт автомобильных дорог</t>
  </si>
  <si>
    <t>44</t>
  </si>
  <si>
    <t>45</t>
  </si>
  <si>
    <t>46</t>
  </si>
  <si>
    <t>Содержание дорог поселений (дорожный фонд )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</si>
  <si>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47</t>
  </si>
  <si>
    <t>48</t>
  </si>
  <si>
    <t>49</t>
  </si>
  <si>
    <t>0320091020</t>
  </si>
  <si>
    <t>50</t>
  </si>
  <si>
    <t>51</t>
  </si>
  <si>
    <t>52</t>
  </si>
  <si>
    <t>05</t>
  </si>
  <si>
    <t>ЖИЛИЩНО-КОММУНАЛЬНОЕ ХОЗЯЙСТВО</t>
  </si>
  <si>
    <t>53</t>
  </si>
  <si>
    <t>Жилищное хозяйство</t>
  </si>
  <si>
    <t>54</t>
  </si>
  <si>
    <t>0350083010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</si>
  <si>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</si>
  <si>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55</t>
  </si>
  <si>
    <t>56</t>
  </si>
  <si>
    <t>57</t>
  </si>
  <si>
    <t>Коммунальное хозяйство</t>
  </si>
  <si>
    <t>58</t>
  </si>
  <si>
    <t>0310090070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</si>
  <si>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</si>
  <si>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59</t>
  </si>
  <si>
    <t>60</t>
  </si>
  <si>
    <t>61</t>
  </si>
  <si>
    <t>0310091010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</si>
  <si>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</si>
  <si>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62</t>
  </si>
  <si>
    <t>63</t>
  </si>
  <si>
    <t>64</t>
  </si>
  <si>
    <t>0340083190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</si>
  <si>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</si>
  <si>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65</t>
  </si>
  <si>
    <t>66</t>
  </si>
  <si>
    <t>67</t>
  </si>
  <si>
    <t>Благоустройство</t>
  </si>
  <si>
    <t>68</t>
  </si>
  <si>
    <t>0310081660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</si>
  <si>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 "</t>
  </si>
  <si>
    <t>360</t>
  </si>
  <si>
    <t>Иные выплаты населению</t>
  </si>
  <si>
    <t>70</t>
  </si>
  <si>
    <t>71</t>
  </si>
  <si>
    <t>0310090050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</si>
  <si>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</si>
  <si>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72</t>
  </si>
  <si>
    <t>73</t>
  </si>
  <si>
    <t>74</t>
  </si>
  <si>
    <t>0310090060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</si>
  <si>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</si>
  <si>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75</t>
  </si>
  <si>
    <t>76</t>
  </si>
  <si>
    <t>77</t>
  </si>
  <si>
    <t>0310090080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</si>
  <si>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</si>
  <si>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78</t>
  </si>
  <si>
    <t>79</t>
  </si>
  <si>
    <t>80</t>
  </si>
  <si>
    <t>0310091100</t>
  </si>
  <si>
    <t>Муниципальнное задание МБУ комплексному центру по благоустройству Борского сельсовета</t>
  </si>
  <si>
    <t>81</t>
  </si>
  <si>
    <t>82</t>
  </si>
  <si>
    <t>83</t>
  </si>
  <si>
    <t>0320090140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</si>
  <si>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2014-2016 годы"</t>
  </si>
  <si>
    <t>84</t>
  </si>
  <si>
    <t>85</t>
  </si>
  <si>
    <t>86</t>
  </si>
  <si>
    <t>07</t>
  </si>
  <si>
    <t>ОБРАЗОВАНИЕ</t>
  </si>
  <si>
    <t>87</t>
  </si>
  <si>
    <t>Молодежная политика и оздоровление детей</t>
  </si>
  <si>
    <t>88</t>
  </si>
  <si>
    <t>0200074560</t>
  </si>
  <si>
    <t>Реализация мероприятий направленных на поддержку деятельности муниципальных молодежных центров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</si>
  <si>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</si>
  <si>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</si>
  <si>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</si>
  <si>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</si>
  <si>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</si>
  <si>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</si>
  <si>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</si>
  <si>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</si>
  <si>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</si>
  <si>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</si>
  <si>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</si>
  <si>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</si>
  <si>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0200090610</t>
  </si>
  <si>
    <t>101</t>
  </si>
  <si>
    <t>102</t>
  </si>
  <si>
    <t>103</t>
  </si>
  <si>
    <t>КУЛЬТУРА, КИНЕМАТОГРАФИЯ</t>
  </si>
  <si>
    <t>104</t>
  </si>
  <si>
    <t>Культура</t>
  </si>
  <si>
    <t>105</t>
  </si>
  <si>
    <t>106</t>
  </si>
  <si>
    <t>111</t>
  </si>
  <si>
    <t>107</t>
  </si>
  <si>
    <t>108</t>
  </si>
  <si>
    <t>112</t>
  </si>
  <si>
    <t>109</t>
  </si>
  <si>
    <t>110</t>
  </si>
  <si>
    <t>119</t>
  </si>
  <si>
    <t>113</t>
  </si>
  <si>
    <t>114</t>
  </si>
  <si>
    <t>115</t>
  </si>
  <si>
    <t>116</t>
  </si>
  <si>
    <t>117</t>
  </si>
  <si>
    <t>0120090610</t>
  </si>
  <si>
    <t>118</t>
  </si>
  <si>
    <t>120</t>
  </si>
  <si>
    <t>123</t>
  </si>
  <si>
    <t>124</t>
  </si>
  <si>
    <t>125</t>
  </si>
  <si>
    <t>ФИЗИЧЕСКАЯ КУЛЬТУРА И СПОРТ</t>
  </si>
  <si>
    <t>Физическая культура</t>
  </si>
  <si>
    <t>Массовый спорт</t>
  </si>
  <si>
    <t>0200081860</t>
  </si>
  <si>
    <t>Проведение физкультурно-массовых мероприятий в поселениях Туруханского района в рамках муниципальной программы "Молодёжь муниципального образования Борского сельсовета на 2014-2016 годы"</t>
  </si>
  <si>
    <t>139</t>
  </si>
  <si>
    <t>140</t>
  </si>
  <si>
    <t>141</t>
  </si>
  <si>
    <t>Приложение 5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</si>
  <si>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</t>
  </si>
  <si>
    <t>611</t>
  </si>
  <si>
    <t>610</t>
  </si>
  <si>
    <t>800</t>
  </si>
  <si>
    <t>240</t>
  </si>
  <si>
    <t xml:space="preserve">Национальная безопасность и правоохранительная деятельность
</t>
  </si>
  <si>
    <t xml:space="preserve">Защита населения и территории от чрезвычайных ситуаций природного и техногенного характера
</t>
  </si>
  <si>
    <t>Обеспечение противопожарной безопасности</t>
  </si>
  <si>
    <t>0320074120</t>
  </si>
  <si>
    <t>Обеспечение первичных мер пожарной безопасности</t>
  </si>
  <si>
    <t>Софинансирование на обеспечение первичных мер пожарной безопасности</t>
  </si>
  <si>
    <t>0320084120</t>
  </si>
  <si>
    <t>0320075080</t>
  </si>
  <si>
    <t>Содержание автомобильных дорог общего пользования местного значения (дорожный фонд) за счет средств краевого 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2014-2016 годы"</t>
  </si>
  <si>
    <t>Софинансирование на содержание автомобильных дорог общего пользования за счет средств местного бюджета</t>
  </si>
  <si>
    <t>06</t>
  </si>
  <si>
    <t>9419011100</t>
  </si>
  <si>
    <t>540</t>
  </si>
  <si>
    <t>Непрограммные расходы по передаче полномочий Администрацией Борского сельсовета</t>
  </si>
  <si>
    <t>Иные межбюджетные трансферты</t>
  </si>
  <si>
    <t>0320075090</t>
  </si>
  <si>
    <t>Пени, штрафы</t>
  </si>
  <si>
    <t>853</t>
  </si>
  <si>
    <t>0340083360</t>
  </si>
  <si>
    <t>0310080500</t>
  </si>
  <si>
    <t>9210010210</t>
  </si>
  <si>
    <t xml:space="preserve"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</si>
  <si>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Иные бюджетные ассигнования
</t>
  </si>
  <si>
    <t>Исполнение</t>
  </si>
  <si>
    <t>% исполнения</t>
  </si>
  <si>
    <t>2018 год</t>
  </si>
  <si>
    <t xml:space="preserve">Распределение бюджетных ассигнований по разделам, подразделам, целевым статьям (муниципальным программам Туруханского района и непрограммным направлениям деятельности), группам ( группам, подгруппам) видов расходов классификации расходов   бюджета Борского сельсовета за первое полугодие 2018 год </t>
  </si>
  <si>
    <t>Повышение размеров оплаты труда работников бюджетной сферы Красноярского края с 1 января 2018 года на 4 процента, в рамках непрограммных расходов отдельных органов местного самоуправления</t>
  </si>
  <si>
    <t>9110010470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</si>
  <si>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</si>
  <si>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9210010470</t>
  </si>
  <si>
    <t>0320083230</t>
  </si>
  <si>
    <t>811</t>
  </si>
  <si>
    <t>Расходы на содержание дорог поселений (дорожный фонд )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</si>
  <si>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0320090150</t>
  </si>
  <si>
    <t>Благоустройство поселка (отлов, эвтаназия безнадзорных домашних животных)</t>
  </si>
  <si>
    <t>"Обеспечение деятельности подведомственных учреждений в рамках подпрограммы "Развитие духовных, патриотических, нравственных ценностей, сохранение культурных традиций через библиотеку"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2016-2018 годы"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</si>
  <si>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2016-2018 годы"</t>
  </si>
  <si>
    <t>Охрана окружающей среды</t>
  </si>
  <si>
    <t xml:space="preserve">Расходы на приобретение и (или) монтаж комплексов по обезвреживанию отходов в 2017 году в рамках подпрограммы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 </t>
  </si>
  <si>
    <t>0320075990</t>
  </si>
  <si>
    <t>69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</si>
  <si>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</si>
  <si>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</si>
  <si>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</si>
  <si>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</si>
  <si>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</si>
  <si>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</si>
  <si>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</si>
  <si>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</si>
  <si>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</si>
  <si>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</si>
  <si>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</si>
  <si>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</si>
  <si>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142</t>
  </si>
  <si>
    <t>143</t>
  </si>
  <si>
    <t>к Постановлению Администрации Борского сельсовета 82-п от 24.07.2018г.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</si>
</sst>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46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172" fontId="1" fillId="0" borderId="10" xfId="0" applyNumberFormat="1" applyFont="1" applyBorder="1" applyAlignment="1" applyProtection="1">
      <alignment horizontal="right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72" fontId="8" fillId="0" borderId="10" xfId="0" applyNumberFormat="1" applyFont="1" applyBorder="1" applyAlignment="1" applyProtection="1">
      <alignment horizontal="right" vertical="top" wrapText="1"/>
      <protection/>
    </xf>
    <xf numFmtId="49" fontId="7" fillId="0" borderId="11" xfId="0" applyNumberFormat="1" applyFont="1" applyBorder="1" applyAlignment="1" applyProtection="1">
      <alignment horizontal="center" vertical="top" wrapText="1"/>
      <protection/>
    </xf>
    <xf numFmtId="49" fontId="7" fillId="0" borderId="11" xfId="0" applyNumberFormat="1" applyFont="1" applyBorder="1" applyAlignment="1" applyProtection="1">
      <alignment horizontal="left" vertical="top" wrapText="1"/>
      <protection/>
    </xf>
    <xf numFmtId="172" fontId="7" fillId="0" borderId="11" xfId="0" applyNumberFormat="1" applyFont="1" applyBorder="1" applyAlignment="1" applyProtection="1">
      <alignment horizontal="right" vertical="top" wrapText="1"/>
      <protection/>
    </xf>
    <xf numFmtId="173" fontId="8" fillId="0" borderId="10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172" fontId="7" fillId="0" borderId="12" xfId="0" applyNumberFormat="1" applyFont="1" applyBorder="1" applyAlignment="1" applyProtection="1">
      <alignment horizontal="right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172" fontId="8" fillId="0" borderId="10" xfId="0" applyNumberFormat="1" applyFont="1" applyFill="1" applyBorder="1" applyAlignment="1" applyProtection="1">
      <alignment horizontal="righ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49" fontId="9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3" xfId="0" applyNumberFormat="1" applyFont="1" applyBorder="1" applyAlignment="1" applyProtection="1">
      <alignment horizontal="center" vertical="top" wrapText="1"/>
      <protection/>
    </xf>
    <xf numFmtId="172" fontId="0" fillId="0" borderId="0" xfId="0" applyNumberFormat="1" applyAlignment="1">
      <alignment/>
    </xf>
    <xf numFmtId="172" fontId="7" fillId="0" borderId="13" xfId="0" applyNumberFormat="1" applyFont="1" applyBorder="1" applyAlignment="1" applyProtection="1">
      <alignment horizontal="right" vertical="top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178" fontId="7" fillId="0" borderId="10" xfId="0" applyNumberFormat="1" applyFont="1" applyBorder="1" applyAlignment="1">
      <alignment vertical="center"/>
    </xf>
    <xf numFmtId="178" fontId="1" fillId="0" borderId="10" xfId="0" applyNumberFormat="1" applyFont="1" applyBorder="1" applyAlignment="1" applyProtection="1">
      <alignment vertical="center" wrapText="1"/>
      <protection/>
    </xf>
    <xf numFmtId="178" fontId="8" fillId="0" borderId="10" xfId="0" applyNumberFormat="1" applyFont="1" applyBorder="1" applyAlignment="1" applyProtection="1">
      <alignment vertical="center" wrapText="1"/>
      <protection/>
    </xf>
    <xf numFmtId="172" fontId="8" fillId="0" borderId="10" xfId="0" applyNumberFormat="1" applyFont="1" applyBorder="1" applyAlignment="1" applyProtection="1">
      <alignment vertical="center" wrapText="1"/>
      <protection/>
    </xf>
    <xf numFmtId="178" fontId="1" fillId="0" borderId="10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49" fontId="1" fillId="0" borderId="12" xfId="0" applyNumberFormat="1" applyFont="1" applyBorder="1" applyAlignment="1" applyProtection="1">
      <alignment horizontal="left" vertical="top" wrapText="1"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0" fillId="0" borderId="13" xfId="0" applyNumberFormat="1" applyFont="1" applyBorder="1" applyAlignment="1" applyProtection="1">
      <alignment horizontal="center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49" fontId="1" fillId="0" borderId="13" xfId="0" applyNumberFormat="1" applyFont="1" applyBorder="1" applyAlignment="1" applyProtection="1">
      <alignment horizontal="center" vertical="center"/>
      <protection/>
    </xf>
    <xf numFmtId="49" fontId="1" fillId="0" borderId="14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2"/>
  <sheetViews>
    <sheetView tabSelected="1" zoomScalePageLayoutView="0" workbookViewId="0" topLeftCell="A1">
      <selection activeCell="K4" sqref="K4"/>
    </sheetView>
  </sheetViews>
  <sheetFormatPr defaultColWidth="9.140625" defaultRowHeight="12.75" customHeight="1"/>
  <cols>
    <col min="1" max="1" width="4.57421875" style="0" customWidth="1"/>
    <col min="2" max="2" width="40.7109375" style="0" customWidth="1"/>
    <col min="3" max="3" width="6.57421875" style="0" customWidth="1"/>
    <col min="4" max="5" width="10.7109375" style="0" customWidth="1"/>
    <col min="6" max="6" width="6.00390625" style="0" customWidth="1"/>
    <col min="7" max="7" width="10.140625" style="0" customWidth="1"/>
    <col min="8" max="8" width="12.28125" style="0" customWidth="1"/>
    <col min="9" max="9" width="9.7109375" style="0" customWidth="1"/>
  </cols>
  <sheetData>
    <row r="1" spans="1:7" ht="12.75">
      <c r="A1" s="20"/>
      <c r="B1" s="21"/>
      <c r="C1" s="1"/>
      <c r="D1" s="1"/>
      <c r="E1" s="1"/>
      <c r="F1" s="1" t="s">
        <v>217</v>
      </c>
      <c r="G1" s="1"/>
    </row>
    <row r="2" spans="1:9" ht="14.25" customHeight="1">
      <c r="A2" s="2"/>
      <c r="B2" s="3"/>
      <c r="C2" s="58" t="s">
        <v>279</v>
      </c>
      <c r="D2" s="58"/>
      <c r="E2" s="58"/>
      <c r="F2" s="58"/>
      <c r="G2" s="58"/>
      <c r="H2" s="58"/>
      <c r="I2" s="58"/>
    </row>
    <row r="4" spans="1:8" ht="62.25" customHeight="1">
      <c r="A4" s="50" t="s">
        <v>249</v>
      </c>
      <c r="B4" s="50"/>
      <c r="C4" s="50"/>
      <c r="D4" s="50"/>
      <c r="E4" s="50"/>
      <c r="F4" s="50"/>
      <c r="G4" s="50"/>
      <c r="H4" s="19"/>
    </row>
    <row r="5" spans="1:7" ht="15.75" customHeight="1">
      <c r="A5" s="51"/>
      <c r="B5" s="51"/>
      <c r="C5" s="5"/>
      <c r="D5" s="4"/>
      <c r="E5" s="4"/>
      <c r="F5" s="4"/>
      <c r="G5" s="4"/>
    </row>
    <row r="6" spans="1:3" ht="13.5" customHeight="1">
      <c r="A6" s="51"/>
      <c r="B6" s="51"/>
      <c r="C6" s="5" t="s">
        <v>0</v>
      </c>
    </row>
    <row r="7" spans="1:9" ht="12.75">
      <c r="A7" s="52" t="s">
        <v>2</v>
      </c>
      <c r="B7" s="52" t="s">
        <v>4</v>
      </c>
      <c r="C7" s="54" t="s">
        <v>6</v>
      </c>
      <c r="D7" s="55"/>
      <c r="E7" s="55"/>
      <c r="F7" s="55"/>
      <c r="G7" s="52" t="s">
        <v>248</v>
      </c>
      <c r="H7" s="48" t="s">
        <v>246</v>
      </c>
      <c r="I7" s="56" t="s">
        <v>247</v>
      </c>
    </row>
    <row r="8" spans="1:9" ht="12.75">
      <c r="A8" s="53"/>
      <c r="B8" s="53"/>
      <c r="C8" s="7" t="s">
        <v>11</v>
      </c>
      <c r="D8" s="7" t="s">
        <v>13</v>
      </c>
      <c r="E8" s="7" t="s">
        <v>15</v>
      </c>
      <c r="F8" s="7" t="s">
        <v>16</v>
      </c>
      <c r="G8" s="53"/>
      <c r="H8" s="49"/>
      <c r="I8" s="57"/>
    </row>
    <row r="9" spans="1:9" ht="12.75">
      <c r="A9" s="6" t="s">
        <v>3</v>
      </c>
      <c r="B9" s="6" t="s">
        <v>5</v>
      </c>
      <c r="C9" s="6" t="s">
        <v>12</v>
      </c>
      <c r="D9" s="6" t="s">
        <v>14</v>
      </c>
      <c r="E9" s="6" t="s">
        <v>1</v>
      </c>
      <c r="F9" s="6" t="s">
        <v>17</v>
      </c>
      <c r="G9" s="6" t="s">
        <v>7</v>
      </c>
      <c r="H9" s="6" t="s">
        <v>8</v>
      </c>
      <c r="I9" s="6" t="s">
        <v>9</v>
      </c>
    </row>
    <row r="10" spans="1:9" ht="12.75">
      <c r="A10" s="8" t="s">
        <v>3</v>
      </c>
      <c r="B10" s="9" t="s">
        <v>18</v>
      </c>
      <c r="C10" s="8"/>
      <c r="D10" s="8"/>
      <c r="E10" s="8"/>
      <c r="F10" s="10"/>
      <c r="G10" s="11">
        <f>G11+G55+G75+G92+G138+G143+G146+G66+G134</f>
        <v>55809.012</v>
      </c>
      <c r="H10" s="39">
        <f>H11+H55+H75+H92+H138+H143+H146+H66</f>
        <v>15852.348000000002</v>
      </c>
      <c r="I10" s="38">
        <f>H10/G10*100</f>
        <v>28.404638304652302</v>
      </c>
    </row>
    <row r="11" spans="1:9" ht="12.75">
      <c r="A11" s="12" t="s">
        <v>5</v>
      </c>
      <c r="B11" s="13" t="s">
        <v>20</v>
      </c>
      <c r="C11" s="12" t="s">
        <v>19</v>
      </c>
      <c r="D11" s="12"/>
      <c r="E11" s="12"/>
      <c r="F11" s="12"/>
      <c r="G11" s="14">
        <f>G12+G23+G47+G51+G45</f>
        <v>13280.425</v>
      </c>
      <c r="H11" s="40">
        <f>H12+H23+H47+H51+H45</f>
        <v>6710.701000000001</v>
      </c>
      <c r="I11" s="38">
        <f aca="true" t="shared" si="0" ref="I11:I80">H11/G11*100</f>
        <v>50.5307699113545</v>
      </c>
    </row>
    <row r="12" spans="1:9" ht="31.5">
      <c r="A12" s="12" t="s">
        <v>12</v>
      </c>
      <c r="B12" s="13" t="s">
        <v>22</v>
      </c>
      <c r="C12" s="12" t="s">
        <v>19</v>
      </c>
      <c r="D12" s="12" t="s">
        <v>21</v>
      </c>
      <c r="E12" s="12"/>
      <c r="F12" s="12"/>
      <c r="G12" s="14">
        <f>G13</f>
        <v>828.1659999999999</v>
      </c>
      <c r="H12" s="40">
        <f>H13</f>
        <v>335.38</v>
      </c>
      <c r="I12" s="38">
        <f t="shared" si="0"/>
        <v>40.49671201184304</v>
      </c>
    </row>
    <row r="13" spans="1:9" ht="12.75">
      <c r="A13" s="8" t="s">
        <v>14</v>
      </c>
      <c r="B13" s="13" t="s">
        <v>24</v>
      </c>
      <c r="C13" s="12" t="s">
        <v>19</v>
      </c>
      <c r="D13" s="12" t="s">
        <v>21</v>
      </c>
      <c r="E13" s="12" t="s">
        <v>23</v>
      </c>
      <c r="F13" s="12"/>
      <c r="G13" s="14">
        <f>G14+G16+G18</f>
        <v>828.1659999999999</v>
      </c>
      <c r="H13" s="40">
        <f>H14+H16+H18</f>
        <v>335.38</v>
      </c>
      <c r="I13" s="38">
        <f t="shared" si="0"/>
        <v>40.49671201184304</v>
      </c>
    </row>
    <row r="14" spans="1:9" ht="31.5">
      <c r="A14" s="12" t="s">
        <v>1</v>
      </c>
      <c r="B14" s="13" t="s">
        <v>26</v>
      </c>
      <c r="C14" s="12" t="s">
        <v>19</v>
      </c>
      <c r="D14" s="12" t="s">
        <v>21</v>
      </c>
      <c r="E14" s="12" t="s">
        <v>23</v>
      </c>
      <c r="F14" s="12" t="s">
        <v>25</v>
      </c>
      <c r="G14" s="14">
        <f>G15</f>
        <v>612.516</v>
      </c>
      <c r="H14" s="40">
        <f>H15</f>
        <v>248.086</v>
      </c>
      <c r="I14" s="38">
        <f t="shared" si="0"/>
        <v>40.50277870292368</v>
      </c>
    </row>
    <row r="15" spans="1:9" ht="33.75">
      <c r="A15" s="12" t="s">
        <v>17</v>
      </c>
      <c r="B15" s="16" t="s">
        <v>26</v>
      </c>
      <c r="C15" s="15" t="s">
        <v>19</v>
      </c>
      <c r="D15" s="15" t="s">
        <v>21</v>
      </c>
      <c r="E15" s="15" t="s">
        <v>23</v>
      </c>
      <c r="F15" s="15" t="s">
        <v>25</v>
      </c>
      <c r="G15" s="17">
        <v>612.516</v>
      </c>
      <c r="H15" s="38">
        <v>248.086</v>
      </c>
      <c r="I15" s="38">
        <f t="shared" si="0"/>
        <v>40.50277870292368</v>
      </c>
    </row>
    <row r="16" spans="1:9" ht="21">
      <c r="A16" s="8" t="s">
        <v>7</v>
      </c>
      <c r="B16" s="13" t="s">
        <v>28</v>
      </c>
      <c r="C16" s="12" t="s">
        <v>19</v>
      </c>
      <c r="D16" s="12" t="s">
        <v>21</v>
      </c>
      <c r="E16" s="12" t="s">
        <v>23</v>
      </c>
      <c r="F16" s="12" t="s">
        <v>27</v>
      </c>
      <c r="G16" s="14">
        <f>G17</f>
        <v>184.98</v>
      </c>
      <c r="H16" s="40">
        <f>H17</f>
        <v>65.18</v>
      </c>
      <c r="I16" s="38">
        <f t="shared" si="0"/>
        <v>35.23624175586551</v>
      </c>
    </row>
    <row r="17" spans="1:9" ht="22.5">
      <c r="A17" s="34" t="s">
        <v>8</v>
      </c>
      <c r="B17" s="29" t="s">
        <v>28</v>
      </c>
      <c r="C17" s="22" t="s">
        <v>19</v>
      </c>
      <c r="D17" s="22" t="s">
        <v>21</v>
      </c>
      <c r="E17" s="22" t="s">
        <v>23</v>
      </c>
      <c r="F17" s="22" t="s">
        <v>27</v>
      </c>
      <c r="G17" s="23">
        <v>184.98</v>
      </c>
      <c r="H17" s="43">
        <v>65.18</v>
      </c>
      <c r="I17" s="43">
        <f t="shared" si="0"/>
        <v>35.23624175586551</v>
      </c>
    </row>
    <row r="18" spans="1:9" ht="56.25" customHeight="1">
      <c r="A18" s="12" t="s">
        <v>9</v>
      </c>
      <c r="B18" s="32" t="s">
        <v>250</v>
      </c>
      <c r="C18" s="31" t="s">
        <v>19</v>
      </c>
      <c r="D18" s="31" t="s">
        <v>21</v>
      </c>
      <c r="E18" s="31" t="s">
        <v>251</v>
      </c>
      <c r="F18" s="31"/>
      <c r="G18" s="25">
        <f>G19+G21</f>
        <v>30.67</v>
      </c>
      <c r="H18" s="42">
        <f>H19+H21</f>
        <v>22.114</v>
      </c>
      <c r="I18" s="38">
        <f t="shared" si="0"/>
        <v>72.1030322791001</v>
      </c>
    </row>
    <row r="19" spans="1:9" ht="31.5">
      <c r="A19" s="12" t="s">
        <v>10</v>
      </c>
      <c r="B19" s="13" t="s">
        <v>26</v>
      </c>
      <c r="C19" s="31" t="s">
        <v>19</v>
      </c>
      <c r="D19" s="31" t="s">
        <v>21</v>
      </c>
      <c r="E19" s="31" t="s">
        <v>251</v>
      </c>
      <c r="F19" s="31" t="s">
        <v>25</v>
      </c>
      <c r="G19" s="25">
        <f>G20</f>
        <v>23.556</v>
      </c>
      <c r="H19" s="42">
        <f>H20</f>
        <v>15</v>
      </c>
      <c r="I19" s="38">
        <f t="shared" si="0"/>
        <v>63.67804381049413</v>
      </c>
    </row>
    <row r="20" spans="1:9" ht="33.75">
      <c r="A20" s="12" t="s">
        <v>33</v>
      </c>
      <c r="B20" s="37" t="s">
        <v>26</v>
      </c>
      <c r="C20" s="27" t="s">
        <v>19</v>
      </c>
      <c r="D20" s="27" t="s">
        <v>21</v>
      </c>
      <c r="E20" s="27" t="s">
        <v>251</v>
      </c>
      <c r="F20" s="27" t="s">
        <v>25</v>
      </c>
      <c r="G20" s="24">
        <v>23.556</v>
      </c>
      <c r="H20" s="38">
        <v>15</v>
      </c>
      <c r="I20" s="38">
        <f t="shared" si="0"/>
        <v>63.67804381049413</v>
      </c>
    </row>
    <row r="21" spans="1:9" ht="22.5">
      <c r="A21" s="12" t="s">
        <v>34</v>
      </c>
      <c r="B21" s="44" t="s">
        <v>28</v>
      </c>
      <c r="C21" s="31" t="s">
        <v>19</v>
      </c>
      <c r="D21" s="31" t="s">
        <v>21</v>
      </c>
      <c r="E21" s="31" t="s">
        <v>251</v>
      </c>
      <c r="F21" s="31" t="s">
        <v>27</v>
      </c>
      <c r="G21" s="25">
        <f>G22</f>
        <v>7.114</v>
      </c>
      <c r="H21" s="42">
        <f>H22</f>
        <v>7.114</v>
      </c>
      <c r="I21" s="38">
        <f t="shared" si="0"/>
        <v>100</v>
      </c>
    </row>
    <row r="22" spans="1:9" ht="22.5">
      <c r="A22" s="12" t="s">
        <v>37</v>
      </c>
      <c r="B22" s="29" t="s">
        <v>28</v>
      </c>
      <c r="C22" s="27" t="s">
        <v>19</v>
      </c>
      <c r="D22" s="27" t="s">
        <v>21</v>
      </c>
      <c r="E22" s="27" t="s">
        <v>251</v>
      </c>
      <c r="F22" s="27" t="s">
        <v>27</v>
      </c>
      <c r="G22" s="24">
        <v>7.114</v>
      </c>
      <c r="H22" s="38">
        <v>7.114</v>
      </c>
      <c r="I22" s="38">
        <f t="shared" si="0"/>
        <v>100</v>
      </c>
    </row>
    <row r="23" spans="1:9" ht="52.5">
      <c r="A23" s="12" t="s">
        <v>38</v>
      </c>
      <c r="B23" s="13" t="s">
        <v>30</v>
      </c>
      <c r="C23" s="12" t="s">
        <v>19</v>
      </c>
      <c r="D23" s="12" t="s">
        <v>29</v>
      </c>
      <c r="E23" s="12"/>
      <c r="F23" s="12"/>
      <c r="G23" s="14">
        <f>G24</f>
        <v>12207.94</v>
      </c>
      <c r="H23" s="14">
        <f>H24</f>
        <v>6238.161000000001</v>
      </c>
      <c r="I23" s="38">
        <f t="shared" si="0"/>
        <v>51.099210841468754</v>
      </c>
    </row>
    <row r="24" spans="1:9" ht="31.5">
      <c r="A24" s="8" t="s">
        <v>39</v>
      </c>
      <c r="B24" s="13" t="s">
        <v>32</v>
      </c>
      <c r="C24" s="12" t="s">
        <v>19</v>
      </c>
      <c r="D24" s="12" t="s">
        <v>29</v>
      </c>
      <c r="E24" s="12" t="s">
        <v>31</v>
      </c>
      <c r="F24" s="12"/>
      <c r="G24" s="14">
        <f>G26+G33+G35+G42+G44+G27+G36</f>
        <v>12207.94</v>
      </c>
      <c r="H24" s="14">
        <f>H25+H27+H32+H34+H36+H41+H43</f>
        <v>6238.161000000001</v>
      </c>
      <c r="I24" s="38">
        <f t="shared" si="0"/>
        <v>51.099210841468754</v>
      </c>
    </row>
    <row r="25" spans="1:9" ht="31.5">
      <c r="A25" s="12" t="s">
        <v>40</v>
      </c>
      <c r="B25" s="13" t="s">
        <v>26</v>
      </c>
      <c r="C25" s="12" t="s">
        <v>19</v>
      </c>
      <c r="D25" s="12" t="s">
        <v>29</v>
      </c>
      <c r="E25" s="12" t="s">
        <v>31</v>
      </c>
      <c r="F25" s="12" t="s">
        <v>25</v>
      </c>
      <c r="G25" s="14">
        <f>G26</f>
        <v>4837.001</v>
      </c>
      <c r="H25" s="41">
        <f>H26</f>
        <v>2749.596</v>
      </c>
      <c r="I25" s="38">
        <f t="shared" si="0"/>
        <v>56.845057505673445</v>
      </c>
    </row>
    <row r="26" spans="1:9" ht="33.75">
      <c r="A26" s="34" t="s">
        <v>43</v>
      </c>
      <c r="B26" s="29" t="s">
        <v>26</v>
      </c>
      <c r="C26" s="22" t="s">
        <v>19</v>
      </c>
      <c r="D26" s="22" t="s">
        <v>29</v>
      </c>
      <c r="E26" s="22" t="s">
        <v>31</v>
      </c>
      <c r="F26" s="22" t="s">
        <v>25</v>
      </c>
      <c r="G26" s="23">
        <v>4837.001</v>
      </c>
      <c r="H26" s="43">
        <v>2749.596</v>
      </c>
      <c r="I26" s="43">
        <f t="shared" si="0"/>
        <v>56.845057505673445</v>
      </c>
    </row>
    <row r="27" spans="1:9" ht="66" customHeight="1">
      <c r="A27" s="12" t="s">
        <v>44</v>
      </c>
      <c r="B27" s="32" t="s">
        <v>252</v>
      </c>
      <c r="C27" s="31" t="s">
        <v>19</v>
      </c>
      <c r="D27" s="31" t="s">
        <v>29</v>
      </c>
      <c r="E27" s="31" t="s">
        <v>243</v>
      </c>
      <c r="F27" s="31"/>
      <c r="G27" s="25">
        <f>G28+G30</f>
        <v>175.404</v>
      </c>
      <c r="H27" s="42">
        <v>0</v>
      </c>
      <c r="I27" s="38">
        <f t="shared" si="0"/>
        <v>0</v>
      </c>
    </row>
    <row r="28" spans="1:9" ht="31.5">
      <c r="A28" s="12" t="s">
        <v>46</v>
      </c>
      <c r="B28" s="13" t="s">
        <v>26</v>
      </c>
      <c r="C28" s="31" t="s">
        <v>19</v>
      </c>
      <c r="D28" s="31" t="s">
        <v>29</v>
      </c>
      <c r="E28" s="31" t="s">
        <v>243</v>
      </c>
      <c r="F28" s="31" t="s">
        <v>25</v>
      </c>
      <c r="G28" s="25">
        <f>G29</f>
        <v>134.719</v>
      </c>
      <c r="H28" s="42">
        <v>0</v>
      </c>
      <c r="I28" s="38">
        <f t="shared" si="0"/>
        <v>0</v>
      </c>
    </row>
    <row r="29" spans="1:9" ht="33.75">
      <c r="A29" s="12" t="s">
        <v>49</v>
      </c>
      <c r="B29" s="37" t="s">
        <v>26</v>
      </c>
      <c r="C29" s="27" t="s">
        <v>19</v>
      </c>
      <c r="D29" s="27" t="s">
        <v>29</v>
      </c>
      <c r="E29" s="27" t="s">
        <v>243</v>
      </c>
      <c r="F29" s="27" t="s">
        <v>25</v>
      </c>
      <c r="G29" s="24">
        <v>134.719</v>
      </c>
      <c r="H29" s="38">
        <v>0</v>
      </c>
      <c r="I29" s="38">
        <f t="shared" si="0"/>
        <v>0</v>
      </c>
    </row>
    <row r="30" spans="1:9" ht="22.5">
      <c r="A30" s="12" t="s">
        <v>52</v>
      </c>
      <c r="B30" s="44" t="s">
        <v>28</v>
      </c>
      <c r="C30" s="31" t="s">
        <v>19</v>
      </c>
      <c r="D30" s="31" t="s">
        <v>29</v>
      </c>
      <c r="E30" s="31" t="s">
        <v>243</v>
      </c>
      <c r="F30" s="31" t="s">
        <v>27</v>
      </c>
      <c r="G30" s="25">
        <f>G31</f>
        <v>40.685</v>
      </c>
      <c r="H30" s="42">
        <v>0</v>
      </c>
      <c r="I30" s="38">
        <f t="shared" si="0"/>
        <v>0</v>
      </c>
    </row>
    <row r="31" spans="1:9" ht="22.5">
      <c r="A31" s="12" t="s">
        <v>53</v>
      </c>
      <c r="B31" s="29" t="s">
        <v>28</v>
      </c>
      <c r="C31" s="27" t="s">
        <v>19</v>
      </c>
      <c r="D31" s="27" t="s">
        <v>29</v>
      </c>
      <c r="E31" s="27" t="s">
        <v>243</v>
      </c>
      <c r="F31" s="27" t="s">
        <v>27</v>
      </c>
      <c r="G31" s="24">
        <v>40.685</v>
      </c>
      <c r="H31" s="38">
        <v>0</v>
      </c>
      <c r="I31" s="38">
        <f t="shared" si="0"/>
        <v>0</v>
      </c>
    </row>
    <row r="32" spans="1:9" ht="31.5">
      <c r="A32" s="8" t="s">
        <v>55</v>
      </c>
      <c r="B32" s="13" t="s">
        <v>36</v>
      </c>
      <c r="C32" s="12" t="s">
        <v>19</v>
      </c>
      <c r="D32" s="12" t="s">
        <v>29</v>
      </c>
      <c r="E32" s="12" t="s">
        <v>31</v>
      </c>
      <c r="F32" s="12" t="s">
        <v>35</v>
      </c>
      <c r="G32" s="14">
        <f>G33</f>
        <v>876</v>
      </c>
      <c r="H32" s="41">
        <f>H33</f>
        <v>615.295</v>
      </c>
      <c r="I32" s="38">
        <f t="shared" si="0"/>
        <v>70.23915525114155</v>
      </c>
    </row>
    <row r="33" spans="1:9" ht="33.75">
      <c r="A33" s="12" t="s">
        <v>58</v>
      </c>
      <c r="B33" s="16" t="s">
        <v>36</v>
      </c>
      <c r="C33" s="15" t="s">
        <v>19</v>
      </c>
      <c r="D33" s="15" t="s">
        <v>29</v>
      </c>
      <c r="E33" s="15" t="s">
        <v>31</v>
      </c>
      <c r="F33" s="15" t="s">
        <v>35</v>
      </c>
      <c r="G33" s="17">
        <v>876</v>
      </c>
      <c r="H33" s="38">
        <v>615.295</v>
      </c>
      <c r="I33" s="38">
        <f t="shared" si="0"/>
        <v>70.23915525114155</v>
      </c>
    </row>
    <row r="34" spans="1:9" ht="21">
      <c r="A34" s="12" t="s">
        <v>59</v>
      </c>
      <c r="B34" s="13" t="s">
        <v>28</v>
      </c>
      <c r="C34" s="12" t="s">
        <v>19</v>
      </c>
      <c r="D34" s="12" t="s">
        <v>29</v>
      </c>
      <c r="E34" s="12" t="s">
        <v>31</v>
      </c>
      <c r="F34" s="12" t="s">
        <v>27</v>
      </c>
      <c r="G34" s="14">
        <f>G35</f>
        <v>1460.774</v>
      </c>
      <c r="H34" s="41">
        <f>H35</f>
        <v>761.812</v>
      </c>
      <c r="I34" s="38">
        <f t="shared" si="0"/>
        <v>52.151256799477544</v>
      </c>
    </row>
    <row r="35" spans="1:9" ht="22.5">
      <c r="A35" s="45" t="s">
        <v>60</v>
      </c>
      <c r="B35" s="29" t="s">
        <v>28</v>
      </c>
      <c r="C35" s="22" t="s">
        <v>19</v>
      </c>
      <c r="D35" s="22" t="s">
        <v>29</v>
      </c>
      <c r="E35" s="22" t="s">
        <v>31</v>
      </c>
      <c r="F35" s="22" t="s">
        <v>27</v>
      </c>
      <c r="G35" s="23">
        <v>1460.774</v>
      </c>
      <c r="H35" s="43">
        <v>761.812</v>
      </c>
      <c r="I35" s="43">
        <f t="shared" si="0"/>
        <v>52.151256799477544</v>
      </c>
    </row>
    <row r="36" spans="1:9" ht="56.25">
      <c r="A36" s="8" t="s">
        <v>62</v>
      </c>
      <c r="B36" s="32" t="s">
        <v>250</v>
      </c>
      <c r="C36" s="27" t="s">
        <v>19</v>
      </c>
      <c r="D36" s="27" t="s">
        <v>29</v>
      </c>
      <c r="E36" s="31" t="s">
        <v>253</v>
      </c>
      <c r="F36" s="27"/>
      <c r="G36" s="25">
        <f>G37+G39</f>
        <v>182.234</v>
      </c>
      <c r="H36" s="42">
        <f>H37+H39</f>
        <v>66.536</v>
      </c>
      <c r="I36" s="38">
        <f t="shared" si="0"/>
        <v>36.51129865996466</v>
      </c>
    </row>
    <row r="37" spans="1:9" ht="31.5">
      <c r="A37" s="8" t="s">
        <v>65</v>
      </c>
      <c r="B37" s="13" t="s">
        <v>26</v>
      </c>
      <c r="C37" s="27" t="s">
        <v>19</v>
      </c>
      <c r="D37" s="27" t="s">
        <v>29</v>
      </c>
      <c r="E37" s="31" t="s">
        <v>253</v>
      </c>
      <c r="F37" s="31" t="s">
        <v>25</v>
      </c>
      <c r="G37" s="25">
        <f>G38</f>
        <v>139.965</v>
      </c>
      <c r="H37" s="42">
        <f>H38</f>
        <v>62.423</v>
      </c>
      <c r="I37" s="38">
        <f t="shared" si="0"/>
        <v>44.59900689458079</v>
      </c>
    </row>
    <row r="38" spans="1:9" ht="33.75">
      <c r="A38" s="8" t="s">
        <v>68</v>
      </c>
      <c r="B38" s="37" t="s">
        <v>26</v>
      </c>
      <c r="C38" s="27" t="s">
        <v>19</v>
      </c>
      <c r="D38" s="27" t="s">
        <v>29</v>
      </c>
      <c r="E38" s="27" t="s">
        <v>253</v>
      </c>
      <c r="F38" s="27" t="s">
        <v>25</v>
      </c>
      <c r="G38" s="24">
        <v>139.965</v>
      </c>
      <c r="H38" s="38">
        <v>62.423</v>
      </c>
      <c r="I38" s="38">
        <f t="shared" si="0"/>
        <v>44.59900689458079</v>
      </c>
    </row>
    <row r="39" spans="1:9" ht="22.5">
      <c r="A39" s="8" t="s">
        <v>69</v>
      </c>
      <c r="B39" s="44" t="s">
        <v>28</v>
      </c>
      <c r="C39" s="27" t="s">
        <v>19</v>
      </c>
      <c r="D39" s="27" t="s">
        <v>29</v>
      </c>
      <c r="E39" s="31" t="s">
        <v>253</v>
      </c>
      <c r="F39" s="31" t="s">
        <v>27</v>
      </c>
      <c r="G39" s="25">
        <f>G40</f>
        <v>42.269</v>
      </c>
      <c r="H39" s="42">
        <f>H40</f>
        <v>4.113</v>
      </c>
      <c r="I39" s="38">
        <f t="shared" si="0"/>
        <v>9.730535380538932</v>
      </c>
    </row>
    <row r="40" spans="1:9" ht="22.5">
      <c r="A40" s="8" t="s">
        <v>70</v>
      </c>
      <c r="B40" s="29" t="s">
        <v>28</v>
      </c>
      <c r="C40" s="27" t="s">
        <v>19</v>
      </c>
      <c r="D40" s="27" t="s">
        <v>29</v>
      </c>
      <c r="E40" s="27" t="s">
        <v>253</v>
      </c>
      <c r="F40" s="27" t="s">
        <v>27</v>
      </c>
      <c r="G40" s="24">
        <v>42.269</v>
      </c>
      <c r="H40" s="38">
        <v>4.113</v>
      </c>
      <c r="I40" s="38">
        <f t="shared" si="0"/>
        <v>9.730535380538932</v>
      </c>
    </row>
    <row r="41" spans="1:9" ht="31.5">
      <c r="A41" s="8" t="s">
        <v>71</v>
      </c>
      <c r="B41" s="13" t="s">
        <v>42</v>
      </c>
      <c r="C41" s="12" t="s">
        <v>19</v>
      </c>
      <c r="D41" s="12" t="s">
        <v>29</v>
      </c>
      <c r="E41" s="12" t="s">
        <v>31</v>
      </c>
      <c r="F41" s="12" t="s">
        <v>41</v>
      </c>
      <c r="G41" s="14">
        <f>G42</f>
        <v>4626.527</v>
      </c>
      <c r="H41" s="41">
        <f>H42</f>
        <v>2041.813</v>
      </c>
      <c r="I41" s="38">
        <f t="shared" si="0"/>
        <v>44.13273714818913</v>
      </c>
    </row>
    <row r="42" spans="1:9" ht="33.75">
      <c r="A42" s="12" t="s">
        <v>72</v>
      </c>
      <c r="B42" s="29" t="s">
        <v>42</v>
      </c>
      <c r="C42" s="22" t="s">
        <v>19</v>
      </c>
      <c r="D42" s="22" t="s">
        <v>29</v>
      </c>
      <c r="E42" s="22" t="s">
        <v>31</v>
      </c>
      <c r="F42" s="22" t="s">
        <v>41</v>
      </c>
      <c r="G42" s="23">
        <v>4626.527</v>
      </c>
      <c r="H42" s="38">
        <v>2041.813</v>
      </c>
      <c r="I42" s="38">
        <f t="shared" si="0"/>
        <v>44.13273714818913</v>
      </c>
    </row>
    <row r="43" spans="1:9" ht="12.75">
      <c r="A43" s="12" t="s">
        <v>73</v>
      </c>
      <c r="B43" s="13" t="s">
        <v>239</v>
      </c>
      <c r="C43" s="12" t="s">
        <v>19</v>
      </c>
      <c r="D43" s="12" t="s">
        <v>29</v>
      </c>
      <c r="E43" s="12" t="s">
        <v>31</v>
      </c>
      <c r="F43" s="12" t="s">
        <v>240</v>
      </c>
      <c r="G43" s="14">
        <f>G44</f>
        <v>50</v>
      </c>
      <c r="H43" s="41">
        <f>H44</f>
        <v>3.109</v>
      </c>
      <c r="I43" s="38">
        <f t="shared" si="0"/>
        <v>6.218</v>
      </c>
    </row>
    <row r="44" spans="1:9" ht="12.75">
      <c r="A44" s="8" t="s">
        <v>74</v>
      </c>
      <c r="B44" s="28" t="s">
        <v>239</v>
      </c>
      <c r="C44" s="27" t="s">
        <v>19</v>
      </c>
      <c r="D44" s="27" t="s">
        <v>29</v>
      </c>
      <c r="E44" s="27" t="s">
        <v>31</v>
      </c>
      <c r="F44" s="27" t="s">
        <v>240</v>
      </c>
      <c r="G44" s="24">
        <v>50</v>
      </c>
      <c r="H44" s="38">
        <v>3.109</v>
      </c>
      <c r="I44" s="38">
        <f t="shared" si="0"/>
        <v>6.218</v>
      </c>
    </row>
    <row r="45" spans="1:9" ht="31.5">
      <c r="A45" s="8" t="s">
        <v>75</v>
      </c>
      <c r="B45" s="13" t="s">
        <v>236</v>
      </c>
      <c r="C45" s="12" t="s">
        <v>19</v>
      </c>
      <c r="D45" s="12" t="s">
        <v>233</v>
      </c>
      <c r="E45" s="12" t="s">
        <v>234</v>
      </c>
      <c r="F45" s="12"/>
      <c r="G45" s="14">
        <v>130</v>
      </c>
      <c r="H45" s="41">
        <v>130</v>
      </c>
      <c r="I45" s="38">
        <f t="shared" si="0"/>
        <v>100</v>
      </c>
    </row>
    <row r="46" spans="1:9" ht="12.75">
      <c r="A46" s="12" t="s">
        <v>76</v>
      </c>
      <c r="B46" s="28" t="s">
        <v>237</v>
      </c>
      <c r="C46" s="27" t="s">
        <v>19</v>
      </c>
      <c r="D46" s="27" t="s">
        <v>233</v>
      </c>
      <c r="E46" s="27" t="s">
        <v>234</v>
      </c>
      <c r="F46" s="27" t="s">
        <v>235</v>
      </c>
      <c r="G46" s="24">
        <v>130</v>
      </c>
      <c r="H46" s="38">
        <v>130</v>
      </c>
      <c r="I46" s="38">
        <f t="shared" si="0"/>
        <v>100</v>
      </c>
    </row>
    <row r="47" spans="1:9" ht="12.75">
      <c r="A47" s="12" t="s">
        <v>78</v>
      </c>
      <c r="B47" s="13" t="s">
        <v>45</v>
      </c>
      <c r="C47" s="12" t="s">
        <v>19</v>
      </c>
      <c r="D47" s="12" t="s">
        <v>33</v>
      </c>
      <c r="E47" s="12"/>
      <c r="F47" s="12"/>
      <c r="G47" s="14">
        <f aca="true" t="shared" si="1" ref="G47:H49">G48</f>
        <v>100</v>
      </c>
      <c r="H47" s="14">
        <f t="shared" si="1"/>
        <v>0</v>
      </c>
      <c r="I47" s="38">
        <f t="shared" si="0"/>
        <v>0</v>
      </c>
    </row>
    <row r="48" spans="1:9" ht="21">
      <c r="A48" s="8" t="s">
        <v>81</v>
      </c>
      <c r="B48" s="13" t="s">
        <v>48</v>
      </c>
      <c r="C48" s="12" t="s">
        <v>19</v>
      </c>
      <c r="D48" s="12" t="s">
        <v>33</v>
      </c>
      <c r="E48" s="12" t="s">
        <v>47</v>
      </c>
      <c r="F48" s="12"/>
      <c r="G48" s="14">
        <f t="shared" si="1"/>
        <v>100</v>
      </c>
      <c r="H48" s="14">
        <f t="shared" si="1"/>
        <v>0</v>
      </c>
      <c r="I48" s="38">
        <f t="shared" si="0"/>
        <v>0</v>
      </c>
    </row>
    <row r="49" spans="1:9" ht="12.75">
      <c r="A49" s="12" t="s">
        <v>83</v>
      </c>
      <c r="B49" s="13" t="s">
        <v>51</v>
      </c>
      <c r="C49" s="12" t="s">
        <v>19</v>
      </c>
      <c r="D49" s="12" t="s">
        <v>33</v>
      </c>
      <c r="E49" s="12" t="s">
        <v>47</v>
      </c>
      <c r="F49" s="12" t="s">
        <v>50</v>
      </c>
      <c r="G49" s="14">
        <f t="shared" si="1"/>
        <v>100</v>
      </c>
      <c r="H49" s="14">
        <f t="shared" si="1"/>
        <v>0</v>
      </c>
      <c r="I49" s="38">
        <f t="shared" si="0"/>
        <v>0</v>
      </c>
    </row>
    <row r="50" spans="1:9" ht="12.75">
      <c r="A50" s="12" t="s">
        <v>86</v>
      </c>
      <c r="B50" s="16" t="s">
        <v>51</v>
      </c>
      <c r="C50" s="15" t="s">
        <v>19</v>
      </c>
      <c r="D50" s="15" t="s">
        <v>33</v>
      </c>
      <c r="E50" s="15" t="s">
        <v>47</v>
      </c>
      <c r="F50" s="15" t="s">
        <v>50</v>
      </c>
      <c r="G50" s="17">
        <v>100</v>
      </c>
      <c r="H50" s="38">
        <v>0</v>
      </c>
      <c r="I50" s="38">
        <f t="shared" si="0"/>
        <v>0</v>
      </c>
    </row>
    <row r="51" spans="1:9" ht="12.75">
      <c r="A51" s="8" t="s">
        <v>87</v>
      </c>
      <c r="B51" s="13" t="s">
        <v>54</v>
      </c>
      <c r="C51" s="12" t="s">
        <v>19</v>
      </c>
      <c r="D51" s="12" t="s">
        <v>37</v>
      </c>
      <c r="E51" s="12"/>
      <c r="F51" s="12"/>
      <c r="G51" s="14">
        <f aca="true" t="shared" si="2" ref="G51:H53">G52</f>
        <v>14.319</v>
      </c>
      <c r="H51" s="14">
        <f t="shared" si="2"/>
        <v>7.16</v>
      </c>
      <c r="I51" s="38">
        <f t="shared" si="0"/>
        <v>50.00349186395698</v>
      </c>
    </row>
    <row r="52" spans="1:9" ht="52.5">
      <c r="A52" s="12" t="s">
        <v>90</v>
      </c>
      <c r="B52" s="13" t="s">
        <v>57</v>
      </c>
      <c r="C52" s="12" t="s">
        <v>19</v>
      </c>
      <c r="D52" s="12" t="s">
        <v>37</v>
      </c>
      <c r="E52" s="12" t="s">
        <v>56</v>
      </c>
      <c r="F52" s="12"/>
      <c r="G52" s="14">
        <f t="shared" si="2"/>
        <v>14.319</v>
      </c>
      <c r="H52" s="14">
        <f t="shared" si="2"/>
        <v>7.16</v>
      </c>
      <c r="I52" s="38">
        <f t="shared" si="0"/>
        <v>50.00349186395698</v>
      </c>
    </row>
    <row r="53" spans="1:9" ht="31.5">
      <c r="A53" s="12" t="s">
        <v>92</v>
      </c>
      <c r="B53" s="13" t="s">
        <v>42</v>
      </c>
      <c r="C53" s="12" t="s">
        <v>19</v>
      </c>
      <c r="D53" s="12" t="s">
        <v>37</v>
      </c>
      <c r="E53" s="12" t="s">
        <v>56</v>
      </c>
      <c r="F53" s="12" t="s">
        <v>41</v>
      </c>
      <c r="G53" s="14">
        <f t="shared" si="2"/>
        <v>14.319</v>
      </c>
      <c r="H53" s="14">
        <f t="shared" si="2"/>
        <v>7.16</v>
      </c>
      <c r="I53" s="38">
        <f t="shared" si="0"/>
        <v>50.00349186395698</v>
      </c>
    </row>
    <row r="54" spans="1:9" ht="33.75">
      <c r="A54" s="8" t="s">
        <v>93</v>
      </c>
      <c r="B54" s="16" t="s">
        <v>42</v>
      </c>
      <c r="C54" s="15" t="s">
        <v>19</v>
      </c>
      <c r="D54" s="15" t="s">
        <v>37</v>
      </c>
      <c r="E54" s="15" t="s">
        <v>56</v>
      </c>
      <c r="F54" s="15" t="s">
        <v>41</v>
      </c>
      <c r="G54" s="17">
        <v>14.319</v>
      </c>
      <c r="H54" s="38">
        <v>7.16</v>
      </c>
      <c r="I54" s="38">
        <f t="shared" si="0"/>
        <v>50.00349186395698</v>
      </c>
    </row>
    <row r="55" spans="1:9" ht="12.75">
      <c r="A55" s="12" t="s">
        <v>94</v>
      </c>
      <c r="B55" s="13" t="s">
        <v>61</v>
      </c>
      <c r="C55" s="12" t="s">
        <v>21</v>
      </c>
      <c r="D55" s="12"/>
      <c r="E55" s="12"/>
      <c r="F55" s="12"/>
      <c r="G55" s="14">
        <f>G57</f>
        <v>387</v>
      </c>
      <c r="H55" s="14">
        <f>H57</f>
        <v>165.276</v>
      </c>
      <c r="I55" s="38">
        <f t="shared" si="0"/>
        <v>42.70697674418605</v>
      </c>
    </row>
    <row r="56" spans="1:9" ht="21">
      <c r="A56" s="12" t="s">
        <v>96</v>
      </c>
      <c r="B56" s="13" t="s">
        <v>64</v>
      </c>
      <c r="C56" s="12" t="s">
        <v>21</v>
      </c>
      <c r="D56" s="12" t="s">
        <v>63</v>
      </c>
      <c r="E56" s="12"/>
      <c r="F56" s="12"/>
      <c r="G56" s="14">
        <f>G57</f>
        <v>387</v>
      </c>
      <c r="H56" s="14">
        <f>H57</f>
        <v>165.276</v>
      </c>
      <c r="I56" s="38">
        <f t="shared" si="0"/>
        <v>42.70697674418605</v>
      </c>
    </row>
    <row r="57" spans="1:9" ht="31.5">
      <c r="A57" s="8" t="s">
        <v>97</v>
      </c>
      <c r="B57" s="13" t="s">
        <v>67</v>
      </c>
      <c r="C57" s="12" t="s">
        <v>21</v>
      </c>
      <c r="D57" s="12" t="s">
        <v>63</v>
      </c>
      <c r="E57" s="12" t="s">
        <v>66</v>
      </c>
      <c r="F57" s="12"/>
      <c r="G57" s="14">
        <f>G58+G60+G62+G64</f>
        <v>387</v>
      </c>
      <c r="H57" s="14">
        <f>H58+H60+H62+H64</f>
        <v>165.276</v>
      </c>
      <c r="I57" s="38">
        <f t="shared" si="0"/>
        <v>42.70697674418605</v>
      </c>
    </row>
    <row r="58" spans="1:9" ht="31.5">
      <c r="A58" s="12" t="s">
        <v>98</v>
      </c>
      <c r="B58" s="13" t="s">
        <v>26</v>
      </c>
      <c r="C58" s="12" t="s">
        <v>21</v>
      </c>
      <c r="D58" s="12" t="s">
        <v>63</v>
      </c>
      <c r="E58" s="12" t="s">
        <v>66</v>
      </c>
      <c r="F58" s="12" t="s">
        <v>25</v>
      </c>
      <c r="G58" s="14">
        <f>G59</f>
        <v>252.312</v>
      </c>
      <c r="H58" s="14">
        <f>H59</f>
        <v>127.359</v>
      </c>
      <c r="I58" s="38">
        <f t="shared" si="0"/>
        <v>50.4767906401598</v>
      </c>
    </row>
    <row r="59" spans="1:9" ht="33.75">
      <c r="A59" s="12" t="s">
        <v>100</v>
      </c>
      <c r="B59" s="16" t="s">
        <v>26</v>
      </c>
      <c r="C59" s="15" t="s">
        <v>21</v>
      </c>
      <c r="D59" s="15" t="s">
        <v>63</v>
      </c>
      <c r="E59" s="15" t="s">
        <v>66</v>
      </c>
      <c r="F59" s="15" t="s">
        <v>25</v>
      </c>
      <c r="G59" s="17">
        <v>252.312</v>
      </c>
      <c r="H59" s="38">
        <v>127.359</v>
      </c>
      <c r="I59" s="38">
        <f t="shared" si="0"/>
        <v>50.4767906401598</v>
      </c>
    </row>
    <row r="60" spans="1:9" ht="31.5">
      <c r="A60" s="8" t="s">
        <v>101</v>
      </c>
      <c r="B60" s="13" t="s">
        <v>36</v>
      </c>
      <c r="C60" s="12" t="s">
        <v>21</v>
      </c>
      <c r="D60" s="12" t="s">
        <v>63</v>
      </c>
      <c r="E60" s="12" t="s">
        <v>66</v>
      </c>
      <c r="F60" s="12" t="s">
        <v>35</v>
      </c>
      <c r="G60" s="14">
        <f>G61</f>
        <v>0</v>
      </c>
      <c r="H60" s="14">
        <v>0</v>
      </c>
      <c r="I60" s="38">
        <v>0</v>
      </c>
    </row>
    <row r="61" spans="1:9" ht="33.75">
      <c r="A61" s="12" t="s">
        <v>102</v>
      </c>
      <c r="B61" s="16" t="s">
        <v>36</v>
      </c>
      <c r="C61" s="15" t="s">
        <v>21</v>
      </c>
      <c r="D61" s="15" t="s">
        <v>63</v>
      </c>
      <c r="E61" s="15" t="s">
        <v>66</v>
      </c>
      <c r="F61" s="15" t="s">
        <v>35</v>
      </c>
      <c r="G61" s="17"/>
      <c r="H61" s="38">
        <v>0</v>
      </c>
      <c r="I61" s="38">
        <v>0</v>
      </c>
    </row>
    <row r="62" spans="1:9" ht="21">
      <c r="A62" s="12" t="s">
        <v>105</v>
      </c>
      <c r="B62" s="13" t="s">
        <v>28</v>
      </c>
      <c r="C62" s="12" t="s">
        <v>21</v>
      </c>
      <c r="D62" s="12" t="s">
        <v>63</v>
      </c>
      <c r="E62" s="12" t="s">
        <v>66</v>
      </c>
      <c r="F62" s="12" t="s">
        <v>27</v>
      </c>
      <c r="G62" s="14">
        <f>G63</f>
        <v>76.198</v>
      </c>
      <c r="H62" s="14">
        <f>H63</f>
        <v>37.917</v>
      </c>
      <c r="I62" s="38">
        <f t="shared" si="0"/>
        <v>49.76114858657708</v>
      </c>
    </row>
    <row r="63" spans="1:9" ht="22.5">
      <c r="A63" s="8" t="s">
        <v>107</v>
      </c>
      <c r="B63" s="16" t="s">
        <v>28</v>
      </c>
      <c r="C63" s="15" t="s">
        <v>21</v>
      </c>
      <c r="D63" s="15" t="s">
        <v>63</v>
      </c>
      <c r="E63" s="15" t="s">
        <v>66</v>
      </c>
      <c r="F63" s="15" t="s">
        <v>27</v>
      </c>
      <c r="G63" s="17">
        <v>76.198</v>
      </c>
      <c r="H63" s="38">
        <v>37.917</v>
      </c>
      <c r="I63" s="38">
        <f t="shared" si="0"/>
        <v>49.76114858657708</v>
      </c>
    </row>
    <row r="64" spans="1:9" ht="31.5">
      <c r="A64" s="12" t="s">
        <v>110</v>
      </c>
      <c r="B64" s="13" t="s">
        <v>42</v>
      </c>
      <c r="C64" s="12" t="s">
        <v>21</v>
      </c>
      <c r="D64" s="12" t="s">
        <v>63</v>
      </c>
      <c r="E64" s="12" t="s">
        <v>66</v>
      </c>
      <c r="F64" s="12" t="s">
        <v>41</v>
      </c>
      <c r="G64" s="14">
        <f>G65</f>
        <v>58.49</v>
      </c>
      <c r="H64" s="14">
        <f>H65</f>
        <v>0</v>
      </c>
      <c r="I64" s="38">
        <f t="shared" si="0"/>
        <v>0</v>
      </c>
    </row>
    <row r="65" spans="1:9" ht="33.75">
      <c r="A65" s="12" t="s">
        <v>111</v>
      </c>
      <c r="B65" s="29" t="s">
        <v>42</v>
      </c>
      <c r="C65" s="22" t="s">
        <v>21</v>
      </c>
      <c r="D65" s="22" t="s">
        <v>63</v>
      </c>
      <c r="E65" s="22" t="s">
        <v>66</v>
      </c>
      <c r="F65" s="22" t="s">
        <v>41</v>
      </c>
      <c r="G65" s="23">
        <v>58.49</v>
      </c>
      <c r="H65" s="38">
        <v>0</v>
      </c>
      <c r="I65" s="38">
        <f t="shared" si="0"/>
        <v>0</v>
      </c>
    </row>
    <row r="66" spans="1:9" ht="28.5" customHeight="1">
      <c r="A66" s="8" t="s">
        <v>112</v>
      </c>
      <c r="B66" s="30" t="s">
        <v>223</v>
      </c>
      <c r="C66" s="12" t="s">
        <v>63</v>
      </c>
      <c r="D66" s="27"/>
      <c r="E66" s="27"/>
      <c r="F66" s="27"/>
      <c r="G66" s="14">
        <f>G67+G70</f>
        <v>584.578</v>
      </c>
      <c r="H66" s="14">
        <f>H67+H70</f>
        <v>487.7</v>
      </c>
      <c r="I66" s="38">
        <f t="shared" si="0"/>
        <v>83.42770340313868</v>
      </c>
    </row>
    <row r="67" spans="1:9" ht="33.75" customHeight="1">
      <c r="A67" s="12" t="s">
        <v>114</v>
      </c>
      <c r="B67" s="13" t="s">
        <v>224</v>
      </c>
      <c r="C67" s="12" t="s">
        <v>63</v>
      </c>
      <c r="D67" s="31" t="s">
        <v>88</v>
      </c>
      <c r="E67" s="12" t="s">
        <v>242</v>
      </c>
      <c r="F67" s="27"/>
      <c r="G67" s="14">
        <v>487.7</v>
      </c>
      <c r="H67" s="14">
        <f>H68</f>
        <v>487.7</v>
      </c>
      <c r="I67" s="38">
        <f t="shared" si="0"/>
        <v>100</v>
      </c>
    </row>
    <row r="68" spans="1:9" ht="31.5">
      <c r="A68" s="12" t="s">
        <v>117</v>
      </c>
      <c r="B68" s="13" t="s">
        <v>42</v>
      </c>
      <c r="C68" s="12" t="s">
        <v>63</v>
      </c>
      <c r="D68" s="12" t="s">
        <v>88</v>
      </c>
      <c r="E68" s="12" t="s">
        <v>242</v>
      </c>
      <c r="F68" s="12" t="s">
        <v>41</v>
      </c>
      <c r="G68" s="14">
        <f>G69</f>
        <v>487.7</v>
      </c>
      <c r="H68" s="14">
        <f>H69</f>
        <v>487.7</v>
      </c>
      <c r="I68" s="38">
        <f t="shared" si="0"/>
        <v>100</v>
      </c>
    </row>
    <row r="69" spans="1:9" ht="33.75">
      <c r="A69" s="8" t="s">
        <v>118</v>
      </c>
      <c r="B69" s="29" t="s">
        <v>42</v>
      </c>
      <c r="C69" s="27" t="s">
        <v>63</v>
      </c>
      <c r="D69" s="27" t="s">
        <v>88</v>
      </c>
      <c r="E69" s="27" t="s">
        <v>242</v>
      </c>
      <c r="F69" s="27" t="s">
        <v>41</v>
      </c>
      <c r="G69" s="24">
        <v>487.7</v>
      </c>
      <c r="H69" s="38">
        <v>487.7</v>
      </c>
      <c r="I69" s="38">
        <f t="shared" si="0"/>
        <v>100</v>
      </c>
    </row>
    <row r="70" spans="1:9" ht="24">
      <c r="A70" s="8" t="s">
        <v>119</v>
      </c>
      <c r="B70" s="30" t="s">
        <v>225</v>
      </c>
      <c r="C70" s="12" t="s">
        <v>63</v>
      </c>
      <c r="D70" s="12" t="s">
        <v>10</v>
      </c>
      <c r="E70" s="12"/>
      <c r="F70" s="12"/>
      <c r="G70" s="14">
        <f>G71+G73</f>
        <v>96.878</v>
      </c>
      <c r="H70" s="14">
        <f>H71+H73</f>
        <v>0</v>
      </c>
      <c r="I70" s="38">
        <f t="shared" si="0"/>
        <v>0</v>
      </c>
    </row>
    <row r="71" spans="1:9" ht="22.5">
      <c r="A71" s="12" t="s">
        <v>122</v>
      </c>
      <c r="B71" s="32" t="s">
        <v>227</v>
      </c>
      <c r="C71" s="31" t="s">
        <v>63</v>
      </c>
      <c r="D71" s="31" t="s">
        <v>10</v>
      </c>
      <c r="E71" s="31" t="s">
        <v>226</v>
      </c>
      <c r="F71" s="31" t="s">
        <v>41</v>
      </c>
      <c r="G71" s="25">
        <v>90.54</v>
      </c>
      <c r="H71" s="25">
        <v>0</v>
      </c>
      <c r="I71" s="38">
        <f t="shared" si="0"/>
        <v>0</v>
      </c>
    </row>
    <row r="72" spans="1:9" ht="33.75">
      <c r="A72" s="12" t="s">
        <v>123</v>
      </c>
      <c r="B72" s="29" t="s">
        <v>42</v>
      </c>
      <c r="C72" s="27" t="s">
        <v>63</v>
      </c>
      <c r="D72" s="27" t="s">
        <v>10</v>
      </c>
      <c r="E72" s="27" t="s">
        <v>226</v>
      </c>
      <c r="F72" s="27" t="s">
        <v>41</v>
      </c>
      <c r="G72" s="24">
        <v>90.54</v>
      </c>
      <c r="H72" s="24">
        <v>0</v>
      </c>
      <c r="I72" s="38">
        <f t="shared" si="0"/>
        <v>0</v>
      </c>
    </row>
    <row r="73" spans="1:9" ht="22.5">
      <c r="A73" s="8" t="s">
        <v>124</v>
      </c>
      <c r="B73" s="32" t="s">
        <v>228</v>
      </c>
      <c r="C73" s="31" t="s">
        <v>63</v>
      </c>
      <c r="D73" s="31" t="s">
        <v>10</v>
      </c>
      <c r="E73" s="31" t="s">
        <v>229</v>
      </c>
      <c r="F73" s="31" t="s">
        <v>41</v>
      </c>
      <c r="G73" s="25">
        <v>6.338</v>
      </c>
      <c r="H73" s="25">
        <v>0</v>
      </c>
      <c r="I73" s="38">
        <f t="shared" si="0"/>
        <v>0</v>
      </c>
    </row>
    <row r="74" spans="1:9" ht="33.75">
      <c r="A74" s="12" t="s">
        <v>127</v>
      </c>
      <c r="B74" s="29" t="s">
        <v>42</v>
      </c>
      <c r="C74" s="27" t="s">
        <v>63</v>
      </c>
      <c r="D74" s="27" t="s">
        <v>10</v>
      </c>
      <c r="E74" s="27" t="s">
        <v>229</v>
      </c>
      <c r="F74" s="27" t="s">
        <v>41</v>
      </c>
      <c r="G74" s="24">
        <v>6.338</v>
      </c>
      <c r="H74" s="24">
        <v>0</v>
      </c>
      <c r="I74" s="38">
        <f t="shared" si="0"/>
        <v>0</v>
      </c>
    </row>
    <row r="75" spans="1:9" ht="12.75">
      <c r="A75" s="12" t="s">
        <v>128</v>
      </c>
      <c r="B75" s="13" t="s">
        <v>77</v>
      </c>
      <c r="C75" s="12" t="s">
        <v>29</v>
      </c>
      <c r="D75" s="12"/>
      <c r="E75" s="12"/>
      <c r="F75" s="12"/>
      <c r="G75" s="14">
        <f>G76+G80</f>
        <v>8842.023000000001</v>
      </c>
      <c r="H75" s="14">
        <f>H76+H80</f>
        <v>2089.931</v>
      </c>
      <c r="I75" s="38">
        <f t="shared" si="0"/>
        <v>23.636344307179474</v>
      </c>
    </row>
    <row r="76" spans="1:9" ht="12.75">
      <c r="A76" s="8" t="s">
        <v>129</v>
      </c>
      <c r="B76" s="13" t="s">
        <v>80</v>
      </c>
      <c r="C76" s="12" t="s">
        <v>29</v>
      </c>
      <c r="D76" s="12" t="s">
        <v>79</v>
      </c>
      <c r="E76" s="12"/>
      <c r="F76" s="12"/>
      <c r="G76" s="14">
        <f>G77</f>
        <v>3000</v>
      </c>
      <c r="H76" s="14">
        <f>H77</f>
        <v>0</v>
      </c>
      <c r="I76" s="38">
        <f t="shared" si="0"/>
        <v>0</v>
      </c>
    </row>
    <row r="77" spans="1:9" ht="73.5">
      <c r="A77" s="12" t="s">
        <v>131</v>
      </c>
      <c r="B77" s="13" t="s">
        <v>82</v>
      </c>
      <c r="C77" s="12" t="s">
        <v>29</v>
      </c>
      <c r="D77" s="12" t="s">
        <v>79</v>
      </c>
      <c r="E77" s="12" t="s">
        <v>254</v>
      </c>
      <c r="F77" s="12"/>
      <c r="G77" s="14">
        <v>3000</v>
      </c>
      <c r="H77" s="42">
        <v>0</v>
      </c>
      <c r="I77" s="38">
        <f t="shared" si="0"/>
        <v>0</v>
      </c>
    </row>
    <row r="78" spans="1:9" ht="42">
      <c r="A78" s="12" t="s">
        <v>264</v>
      </c>
      <c r="B78" s="13" t="s">
        <v>85</v>
      </c>
      <c r="C78" s="12" t="s">
        <v>29</v>
      </c>
      <c r="D78" s="12" t="s">
        <v>79</v>
      </c>
      <c r="E78" s="12" t="s">
        <v>254</v>
      </c>
      <c r="F78" s="12" t="s">
        <v>84</v>
      </c>
      <c r="G78" s="14">
        <f>G79</f>
        <v>3000</v>
      </c>
      <c r="H78" s="42">
        <v>0</v>
      </c>
      <c r="I78" s="38">
        <f t="shared" si="0"/>
        <v>0</v>
      </c>
    </row>
    <row r="79" spans="1:9" ht="33.75">
      <c r="A79" s="8" t="s">
        <v>136</v>
      </c>
      <c r="B79" s="16" t="s">
        <v>85</v>
      </c>
      <c r="C79" s="15" t="s">
        <v>29</v>
      </c>
      <c r="D79" s="15" t="s">
        <v>79</v>
      </c>
      <c r="E79" s="12" t="s">
        <v>254</v>
      </c>
      <c r="F79" s="15" t="s">
        <v>255</v>
      </c>
      <c r="G79" s="17">
        <v>3000</v>
      </c>
      <c r="H79" s="38">
        <v>0</v>
      </c>
      <c r="I79" s="38">
        <f t="shared" si="0"/>
        <v>0</v>
      </c>
    </row>
    <row r="80" spans="1:9" ht="12.75">
      <c r="A80" s="12" t="s">
        <v>137</v>
      </c>
      <c r="B80" s="13" t="s">
        <v>89</v>
      </c>
      <c r="C80" s="12" t="s">
        <v>29</v>
      </c>
      <c r="D80" s="12" t="s">
        <v>88</v>
      </c>
      <c r="E80" s="12"/>
      <c r="F80" s="12"/>
      <c r="G80" s="14">
        <f>G81+G84+G87+G90</f>
        <v>5842.023</v>
      </c>
      <c r="H80" s="14">
        <f>H82+H84+H87+H90</f>
        <v>2089.931</v>
      </c>
      <c r="I80" s="38">
        <f t="shared" si="0"/>
        <v>35.77409743166023</v>
      </c>
    </row>
    <row r="81" spans="1:9" ht="21">
      <c r="A81" s="12" t="s">
        <v>140</v>
      </c>
      <c r="B81" s="13" t="s">
        <v>91</v>
      </c>
      <c r="C81" s="12" t="s">
        <v>29</v>
      </c>
      <c r="D81" s="12" t="s">
        <v>88</v>
      </c>
      <c r="E81" s="12" t="s">
        <v>238</v>
      </c>
      <c r="F81" s="12"/>
      <c r="G81" s="14">
        <f>G82</f>
        <v>1747.688</v>
      </c>
      <c r="H81" s="14">
        <f>H82</f>
        <v>0.004</v>
      </c>
      <c r="I81" s="38">
        <f aca="true" t="shared" si="3" ref="I81:I142">H81/G81*100</f>
        <v>0.00022887380356219185</v>
      </c>
    </row>
    <row r="82" spans="1:9" ht="54" customHeight="1">
      <c r="A82" s="8" t="s">
        <v>141</v>
      </c>
      <c r="B82" s="13" t="s">
        <v>244</v>
      </c>
      <c r="C82" s="12" t="s">
        <v>29</v>
      </c>
      <c r="D82" s="12" t="s">
        <v>88</v>
      </c>
      <c r="E82" s="12" t="s">
        <v>238</v>
      </c>
      <c r="F82" s="12" t="s">
        <v>41</v>
      </c>
      <c r="G82" s="14">
        <f>G83</f>
        <v>1747.688</v>
      </c>
      <c r="H82" s="14">
        <f>H83</f>
        <v>0.004</v>
      </c>
      <c r="I82" s="38">
        <f t="shared" si="3"/>
        <v>0.00022887380356219185</v>
      </c>
    </row>
    <row r="83" spans="1:9" ht="48" customHeight="1">
      <c r="A83" s="12" t="s">
        <v>142</v>
      </c>
      <c r="B83" s="37" t="s">
        <v>244</v>
      </c>
      <c r="C83" s="15" t="s">
        <v>29</v>
      </c>
      <c r="D83" s="15" t="s">
        <v>88</v>
      </c>
      <c r="E83" s="15" t="s">
        <v>238</v>
      </c>
      <c r="F83" s="15" t="s">
        <v>41</v>
      </c>
      <c r="G83" s="17">
        <v>1747.688</v>
      </c>
      <c r="H83" s="38">
        <v>0.004</v>
      </c>
      <c r="I83" s="38">
        <f t="shared" si="3"/>
        <v>0.00022887380356219185</v>
      </c>
    </row>
    <row r="84" spans="1:9" ht="63">
      <c r="A84" s="12" t="s">
        <v>145</v>
      </c>
      <c r="B84" s="13" t="s">
        <v>95</v>
      </c>
      <c r="C84" s="12" t="s">
        <v>29</v>
      </c>
      <c r="D84" s="12" t="s">
        <v>88</v>
      </c>
      <c r="E84" s="12" t="s">
        <v>99</v>
      </c>
      <c r="F84" s="12" t="s">
        <v>41</v>
      </c>
      <c r="G84" s="14">
        <f>G85</f>
        <v>27.963</v>
      </c>
      <c r="H84" s="14">
        <f>H85</f>
        <v>0</v>
      </c>
      <c r="I84" s="38">
        <f t="shared" si="3"/>
        <v>0</v>
      </c>
    </row>
    <row r="85" spans="1:9" ht="42">
      <c r="A85" s="8" t="s">
        <v>146</v>
      </c>
      <c r="B85" s="13" t="s">
        <v>85</v>
      </c>
      <c r="C85" s="12" t="s">
        <v>29</v>
      </c>
      <c r="D85" s="12" t="s">
        <v>88</v>
      </c>
      <c r="E85" s="12" t="s">
        <v>99</v>
      </c>
      <c r="F85" s="12" t="s">
        <v>41</v>
      </c>
      <c r="G85" s="14">
        <f>G86</f>
        <v>27.963</v>
      </c>
      <c r="H85" s="14">
        <f>H86</f>
        <v>0</v>
      </c>
      <c r="I85" s="38">
        <f t="shared" si="3"/>
        <v>0</v>
      </c>
    </row>
    <row r="86" spans="1:9" ht="33.75">
      <c r="A86" s="12" t="s">
        <v>147</v>
      </c>
      <c r="B86" s="29" t="s">
        <v>85</v>
      </c>
      <c r="C86" s="22" t="s">
        <v>29</v>
      </c>
      <c r="D86" s="22" t="s">
        <v>88</v>
      </c>
      <c r="E86" s="22" t="s">
        <v>99</v>
      </c>
      <c r="F86" s="22" t="s">
        <v>41</v>
      </c>
      <c r="G86" s="23">
        <v>27.963</v>
      </c>
      <c r="H86" s="23">
        <v>0</v>
      </c>
      <c r="I86" s="38">
        <f t="shared" si="3"/>
        <v>0</v>
      </c>
    </row>
    <row r="87" spans="1:9" ht="94.5">
      <c r="A87" s="12" t="s">
        <v>150</v>
      </c>
      <c r="B87" s="18" t="s">
        <v>231</v>
      </c>
      <c r="C87" s="12" t="s">
        <v>29</v>
      </c>
      <c r="D87" s="12" t="s">
        <v>88</v>
      </c>
      <c r="E87" s="12" t="s">
        <v>230</v>
      </c>
      <c r="F87" s="12"/>
      <c r="G87" s="14">
        <f>G88</f>
        <v>3807.9</v>
      </c>
      <c r="H87" s="14">
        <f>H88</f>
        <v>2029</v>
      </c>
      <c r="I87" s="38">
        <f t="shared" si="3"/>
        <v>53.28396228892566</v>
      </c>
    </row>
    <row r="88" spans="1:9" ht="42">
      <c r="A88" s="8" t="s">
        <v>151</v>
      </c>
      <c r="B88" s="13" t="s">
        <v>85</v>
      </c>
      <c r="C88" s="12" t="s">
        <v>29</v>
      </c>
      <c r="D88" s="12" t="s">
        <v>88</v>
      </c>
      <c r="E88" s="12" t="s">
        <v>230</v>
      </c>
      <c r="F88" s="12" t="s">
        <v>220</v>
      </c>
      <c r="G88" s="14">
        <f>G89</f>
        <v>3807.9</v>
      </c>
      <c r="H88" s="14">
        <f>H89</f>
        <v>2029</v>
      </c>
      <c r="I88" s="38">
        <f t="shared" si="3"/>
        <v>53.28396228892566</v>
      </c>
    </row>
    <row r="89" spans="1:9" ht="33.75">
      <c r="A89" s="12" t="s">
        <v>152</v>
      </c>
      <c r="B89" s="29" t="s">
        <v>85</v>
      </c>
      <c r="C89" s="22" t="s">
        <v>29</v>
      </c>
      <c r="D89" s="22" t="s">
        <v>88</v>
      </c>
      <c r="E89" s="34" t="s">
        <v>230</v>
      </c>
      <c r="F89" s="22" t="s">
        <v>219</v>
      </c>
      <c r="G89" s="23">
        <v>3807.9</v>
      </c>
      <c r="H89" s="38">
        <v>2029</v>
      </c>
      <c r="I89" s="38">
        <f t="shared" si="3"/>
        <v>53.28396228892566</v>
      </c>
    </row>
    <row r="90" spans="1:9" ht="33.75">
      <c r="A90" s="12" t="s">
        <v>155</v>
      </c>
      <c r="B90" s="32" t="s">
        <v>232</v>
      </c>
      <c r="C90" s="31" t="s">
        <v>29</v>
      </c>
      <c r="D90" s="31" t="s">
        <v>88</v>
      </c>
      <c r="E90" s="12" t="s">
        <v>99</v>
      </c>
      <c r="F90" s="31" t="s">
        <v>220</v>
      </c>
      <c r="G90" s="25">
        <f>G91</f>
        <v>258.472</v>
      </c>
      <c r="H90" s="25">
        <f>H91</f>
        <v>60.927</v>
      </c>
      <c r="I90" s="38">
        <f t="shared" si="3"/>
        <v>23.571992324120217</v>
      </c>
    </row>
    <row r="91" spans="1:9" ht="63">
      <c r="A91" s="8" t="s">
        <v>156</v>
      </c>
      <c r="B91" s="13" t="s">
        <v>256</v>
      </c>
      <c r="C91" s="27" t="s">
        <v>29</v>
      </c>
      <c r="D91" s="27" t="s">
        <v>88</v>
      </c>
      <c r="E91" s="33" t="s">
        <v>99</v>
      </c>
      <c r="F91" s="27" t="s">
        <v>219</v>
      </c>
      <c r="G91" s="25">
        <v>258.472</v>
      </c>
      <c r="H91" s="24">
        <v>60.927</v>
      </c>
      <c r="I91" s="38">
        <f t="shared" si="3"/>
        <v>23.571992324120217</v>
      </c>
    </row>
    <row r="92" spans="1:9" ht="12.75">
      <c r="A92" s="12" t="s">
        <v>157</v>
      </c>
      <c r="B92" s="13" t="s">
        <v>104</v>
      </c>
      <c r="C92" s="12" t="s">
        <v>103</v>
      </c>
      <c r="D92" s="12"/>
      <c r="E92" s="12"/>
      <c r="F92" s="12"/>
      <c r="G92" s="26">
        <f>G93+G99+G109</f>
        <v>16976.766</v>
      </c>
      <c r="H92" s="26">
        <f>H93+H99+H109</f>
        <v>3714.135</v>
      </c>
      <c r="I92" s="38">
        <f t="shared" si="3"/>
        <v>21.87775339543468</v>
      </c>
    </row>
    <row r="93" spans="1:9" ht="12.75">
      <c r="A93" s="8" t="s">
        <v>160</v>
      </c>
      <c r="B93" s="13" t="s">
        <v>106</v>
      </c>
      <c r="C93" s="12" t="s">
        <v>103</v>
      </c>
      <c r="D93" s="12" t="s">
        <v>19</v>
      </c>
      <c r="E93" s="12"/>
      <c r="F93" s="12"/>
      <c r="G93" s="14">
        <f>G94+G97</f>
        <v>782</v>
      </c>
      <c r="H93" s="14">
        <f>H94+H97</f>
        <v>346.886</v>
      </c>
      <c r="I93" s="38">
        <f t="shared" si="3"/>
        <v>44.358823529411765</v>
      </c>
    </row>
    <row r="94" spans="1:9" ht="84">
      <c r="A94" s="12" t="s">
        <v>161</v>
      </c>
      <c r="B94" s="18" t="s">
        <v>109</v>
      </c>
      <c r="C94" s="12" t="s">
        <v>103</v>
      </c>
      <c r="D94" s="12" t="s">
        <v>19</v>
      </c>
      <c r="E94" s="12" t="s">
        <v>108</v>
      </c>
      <c r="F94" s="12"/>
      <c r="G94" s="14">
        <f>G95</f>
        <v>770</v>
      </c>
      <c r="H94" s="14">
        <f>H95</f>
        <v>345.113</v>
      </c>
      <c r="I94" s="38">
        <f t="shared" si="3"/>
        <v>44.81987012987013</v>
      </c>
    </row>
    <row r="95" spans="1:9" ht="31.5">
      <c r="A95" s="12" t="s">
        <v>162</v>
      </c>
      <c r="B95" s="13" t="s">
        <v>42</v>
      </c>
      <c r="C95" s="12" t="s">
        <v>103</v>
      </c>
      <c r="D95" s="12" t="s">
        <v>19</v>
      </c>
      <c r="E95" s="12" t="s">
        <v>108</v>
      </c>
      <c r="F95" s="12" t="s">
        <v>222</v>
      </c>
      <c r="G95" s="14">
        <f>G96</f>
        <v>770</v>
      </c>
      <c r="H95" s="14">
        <f>H96</f>
        <v>345.113</v>
      </c>
      <c r="I95" s="38">
        <f t="shared" si="3"/>
        <v>44.81987012987013</v>
      </c>
    </row>
    <row r="96" spans="1:9" ht="33.75">
      <c r="A96" s="8" t="s">
        <v>165</v>
      </c>
      <c r="B96" s="16" t="s">
        <v>42</v>
      </c>
      <c r="C96" s="22" t="s">
        <v>103</v>
      </c>
      <c r="D96" s="22" t="s">
        <v>19</v>
      </c>
      <c r="E96" s="22" t="s">
        <v>108</v>
      </c>
      <c r="F96" s="22" t="s">
        <v>41</v>
      </c>
      <c r="G96" s="23">
        <v>770</v>
      </c>
      <c r="H96" s="38">
        <v>345.113</v>
      </c>
      <c r="I96" s="38">
        <f t="shared" si="3"/>
        <v>44.81987012987013</v>
      </c>
    </row>
    <row r="97" spans="1:9" ht="12.75">
      <c r="A97" s="12" t="s">
        <v>167</v>
      </c>
      <c r="B97" s="13" t="s">
        <v>239</v>
      </c>
      <c r="C97" s="31" t="s">
        <v>103</v>
      </c>
      <c r="D97" s="31" t="s">
        <v>19</v>
      </c>
      <c r="E97" s="31" t="s">
        <v>108</v>
      </c>
      <c r="F97" s="31" t="s">
        <v>240</v>
      </c>
      <c r="G97" s="25">
        <f>G98</f>
        <v>12</v>
      </c>
      <c r="H97" s="38">
        <f>H98</f>
        <v>1.773</v>
      </c>
      <c r="I97" s="38">
        <f t="shared" si="3"/>
        <v>14.774999999999999</v>
      </c>
    </row>
    <row r="98" spans="1:9" ht="12.75">
      <c r="A98" s="12" t="s">
        <v>170</v>
      </c>
      <c r="B98" s="28" t="s">
        <v>239</v>
      </c>
      <c r="C98" s="27" t="s">
        <v>103</v>
      </c>
      <c r="D98" s="27" t="s">
        <v>19</v>
      </c>
      <c r="E98" s="27" t="s">
        <v>108</v>
      </c>
      <c r="F98" s="27" t="s">
        <v>240</v>
      </c>
      <c r="G98" s="24">
        <v>12</v>
      </c>
      <c r="H98" s="38">
        <v>1.773</v>
      </c>
      <c r="I98" s="38">
        <f t="shared" si="3"/>
        <v>14.774999999999999</v>
      </c>
    </row>
    <row r="99" spans="1:9" ht="12.75">
      <c r="A99" s="8" t="s">
        <v>171</v>
      </c>
      <c r="B99" s="13" t="s">
        <v>113</v>
      </c>
      <c r="C99" s="12" t="s">
        <v>103</v>
      </c>
      <c r="D99" s="12" t="s">
        <v>21</v>
      </c>
      <c r="E99" s="12"/>
      <c r="F99" s="12"/>
      <c r="G99" s="14">
        <f>G100+G103+G106</f>
        <v>3763.526</v>
      </c>
      <c r="H99" s="14">
        <f>H100+H103+H106</f>
        <v>672.79</v>
      </c>
      <c r="I99" s="38">
        <f t="shared" si="3"/>
        <v>17.87658700909732</v>
      </c>
    </row>
    <row r="100" spans="1:9" ht="52.5">
      <c r="A100" s="12" t="s">
        <v>172</v>
      </c>
      <c r="B100" s="13" t="s">
        <v>218</v>
      </c>
      <c r="C100" s="12" t="s">
        <v>103</v>
      </c>
      <c r="D100" s="12" t="s">
        <v>21</v>
      </c>
      <c r="E100" s="12" t="s">
        <v>241</v>
      </c>
      <c r="F100" s="12"/>
      <c r="G100" s="14">
        <f>G101</f>
        <v>966.926</v>
      </c>
      <c r="H100" s="14">
        <f>H101</f>
        <v>0</v>
      </c>
      <c r="I100" s="38">
        <f t="shared" si="3"/>
        <v>0</v>
      </c>
    </row>
    <row r="101" spans="1:9" ht="19.5" customHeight="1">
      <c r="A101" s="12" t="s">
        <v>173</v>
      </c>
      <c r="B101" s="13" t="s">
        <v>245</v>
      </c>
      <c r="C101" s="12" t="s">
        <v>103</v>
      </c>
      <c r="D101" s="12" t="s">
        <v>21</v>
      </c>
      <c r="E101" s="12" t="s">
        <v>241</v>
      </c>
      <c r="F101" s="12" t="s">
        <v>221</v>
      </c>
      <c r="G101" s="14">
        <f>G102</f>
        <v>966.926</v>
      </c>
      <c r="H101" s="14">
        <f>H102</f>
        <v>0</v>
      </c>
      <c r="I101" s="38">
        <f t="shared" si="3"/>
        <v>0</v>
      </c>
    </row>
    <row r="102" spans="1:9" ht="46.5" customHeight="1">
      <c r="A102" s="8" t="s">
        <v>174</v>
      </c>
      <c r="B102" s="16" t="s">
        <v>244</v>
      </c>
      <c r="C102" s="15" t="s">
        <v>103</v>
      </c>
      <c r="D102" s="15" t="s">
        <v>21</v>
      </c>
      <c r="E102" s="15" t="s">
        <v>241</v>
      </c>
      <c r="F102" s="15" t="s">
        <v>255</v>
      </c>
      <c r="G102" s="17">
        <v>966.926</v>
      </c>
      <c r="H102" s="38">
        <v>0</v>
      </c>
      <c r="I102" s="38">
        <f t="shared" si="3"/>
        <v>0</v>
      </c>
    </row>
    <row r="103" spans="1:9" ht="73.5">
      <c r="A103" s="12" t="s">
        <v>175</v>
      </c>
      <c r="B103" s="13" t="s">
        <v>121</v>
      </c>
      <c r="C103" s="12" t="s">
        <v>103</v>
      </c>
      <c r="D103" s="12" t="s">
        <v>21</v>
      </c>
      <c r="E103" s="12" t="s">
        <v>120</v>
      </c>
      <c r="F103" s="12"/>
      <c r="G103" s="14">
        <f>G104</f>
        <v>1489.8</v>
      </c>
      <c r="H103" s="14">
        <f>H104</f>
        <v>672.79</v>
      </c>
      <c r="I103" s="38">
        <f t="shared" si="3"/>
        <v>45.15975298697812</v>
      </c>
    </row>
    <row r="104" spans="1:9" ht="21">
      <c r="A104" s="12" t="s">
        <v>176</v>
      </c>
      <c r="B104" s="13" t="s">
        <v>245</v>
      </c>
      <c r="C104" s="12" t="s">
        <v>103</v>
      </c>
      <c r="D104" s="12" t="s">
        <v>21</v>
      </c>
      <c r="E104" s="12" t="s">
        <v>120</v>
      </c>
      <c r="F104" s="12" t="s">
        <v>221</v>
      </c>
      <c r="G104" s="14">
        <f>G105</f>
        <v>1489.8</v>
      </c>
      <c r="H104" s="14">
        <f>H105</f>
        <v>672.79</v>
      </c>
      <c r="I104" s="38">
        <f t="shared" si="3"/>
        <v>45.15975298697812</v>
      </c>
    </row>
    <row r="105" spans="1:9" ht="44.25" customHeight="1">
      <c r="A105" s="8" t="s">
        <v>177</v>
      </c>
      <c r="B105" s="16" t="s">
        <v>244</v>
      </c>
      <c r="C105" s="15" t="s">
        <v>103</v>
      </c>
      <c r="D105" s="15" t="s">
        <v>21</v>
      </c>
      <c r="E105" s="15" t="s">
        <v>120</v>
      </c>
      <c r="F105" s="15" t="s">
        <v>255</v>
      </c>
      <c r="G105" s="17">
        <v>1489.8</v>
      </c>
      <c r="H105" s="38">
        <v>672.79</v>
      </c>
      <c r="I105" s="38">
        <f t="shared" si="3"/>
        <v>45.15975298697812</v>
      </c>
    </row>
    <row r="106" spans="1:9" ht="84">
      <c r="A106" s="12" t="s">
        <v>178</v>
      </c>
      <c r="B106" s="18" t="s">
        <v>126</v>
      </c>
      <c r="C106" s="12" t="s">
        <v>103</v>
      </c>
      <c r="D106" s="12" t="s">
        <v>21</v>
      </c>
      <c r="E106" s="12" t="s">
        <v>125</v>
      </c>
      <c r="F106" s="12"/>
      <c r="G106" s="14">
        <f>G107</f>
        <v>1306.8</v>
      </c>
      <c r="H106" s="14">
        <f>H107</f>
        <v>0</v>
      </c>
      <c r="I106" s="38">
        <f t="shared" si="3"/>
        <v>0</v>
      </c>
    </row>
    <row r="107" spans="1:9" ht="21">
      <c r="A107" s="12" t="s">
        <v>179</v>
      </c>
      <c r="B107" s="13" t="s">
        <v>245</v>
      </c>
      <c r="C107" s="12" t="s">
        <v>103</v>
      </c>
      <c r="D107" s="12" t="s">
        <v>21</v>
      </c>
      <c r="E107" s="12" t="s">
        <v>125</v>
      </c>
      <c r="F107" s="12" t="s">
        <v>221</v>
      </c>
      <c r="G107" s="14">
        <f>G108</f>
        <v>1306.8</v>
      </c>
      <c r="H107" s="14">
        <f>H108</f>
        <v>0</v>
      </c>
      <c r="I107" s="38">
        <f t="shared" si="3"/>
        <v>0</v>
      </c>
    </row>
    <row r="108" spans="1:9" ht="47.25" customHeight="1">
      <c r="A108" s="8" t="s">
        <v>180</v>
      </c>
      <c r="B108" s="16" t="s">
        <v>244</v>
      </c>
      <c r="C108" s="15" t="s">
        <v>103</v>
      </c>
      <c r="D108" s="15" t="s">
        <v>21</v>
      </c>
      <c r="E108" s="15" t="s">
        <v>125</v>
      </c>
      <c r="F108" s="15" t="s">
        <v>255</v>
      </c>
      <c r="G108" s="17">
        <v>1306.8</v>
      </c>
      <c r="H108" s="38">
        <v>0</v>
      </c>
      <c r="I108" s="38">
        <f t="shared" si="3"/>
        <v>0</v>
      </c>
    </row>
    <row r="109" spans="1:9" ht="12.75">
      <c r="A109" s="12" t="s">
        <v>181</v>
      </c>
      <c r="B109" s="13" t="s">
        <v>130</v>
      </c>
      <c r="C109" s="12" t="s">
        <v>103</v>
      </c>
      <c r="D109" s="12" t="s">
        <v>63</v>
      </c>
      <c r="E109" s="12"/>
      <c r="F109" s="12"/>
      <c r="G109" s="14">
        <f>G110+G113+G116+G119+G122+G125+G128+G131</f>
        <v>12431.24</v>
      </c>
      <c r="H109" s="14">
        <f>H110+H113+H116+H119+H122+H125+H128</f>
        <v>2694.4590000000003</v>
      </c>
      <c r="I109" s="38">
        <f t="shared" si="3"/>
        <v>21.67490129705484</v>
      </c>
    </row>
    <row r="110" spans="1:9" ht="94.5">
      <c r="A110" s="12" t="s">
        <v>183</v>
      </c>
      <c r="B110" s="18" t="s">
        <v>133</v>
      </c>
      <c r="C110" s="12" t="s">
        <v>103</v>
      </c>
      <c r="D110" s="12" t="s">
        <v>63</v>
      </c>
      <c r="E110" s="12" t="s">
        <v>132</v>
      </c>
      <c r="F110" s="12"/>
      <c r="G110" s="14">
        <f>G111</f>
        <v>596.952</v>
      </c>
      <c r="H110" s="14">
        <f>H111</f>
        <v>312.224</v>
      </c>
      <c r="I110" s="38">
        <f t="shared" si="3"/>
        <v>52.30303273965076</v>
      </c>
    </row>
    <row r="111" spans="1:9" ht="12.75">
      <c r="A111" s="8" t="s">
        <v>184</v>
      </c>
      <c r="B111" s="13" t="s">
        <v>135</v>
      </c>
      <c r="C111" s="12" t="s">
        <v>103</v>
      </c>
      <c r="D111" s="12" t="s">
        <v>63</v>
      </c>
      <c r="E111" s="12" t="s">
        <v>132</v>
      </c>
      <c r="F111" s="12" t="s">
        <v>134</v>
      </c>
      <c r="G111" s="14">
        <f>G112</f>
        <v>596.952</v>
      </c>
      <c r="H111" s="14">
        <f>H112</f>
        <v>312.224</v>
      </c>
      <c r="I111" s="38">
        <f t="shared" si="3"/>
        <v>52.30303273965076</v>
      </c>
    </row>
    <row r="112" spans="1:9" ht="12.75">
      <c r="A112" s="12" t="s">
        <v>185</v>
      </c>
      <c r="B112" s="16" t="s">
        <v>135</v>
      </c>
      <c r="C112" s="15" t="s">
        <v>103</v>
      </c>
      <c r="D112" s="15" t="s">
        <v>63</v>
      </c>
      <c r="E112" s="15" t="s">
        <v>132</v>
      </c>
      <c r="F112" s="15" t="s">
        <v>134</v>
      </c>
      <c r="G112" s="17">
        <v>596.952</v>
      </c>
      <c r="H112" s="38">
        <v>312.224</v>
      </c>
      <c r="I112" s="38">
        <f t="shared" si="3"/>
        <v>52.30303273965076</v>
      </c>
    </row>
    <row r="113" spans="1:9" ht="73.5">
      <c r="A113" s="12" t="s">
        <v>187</v>
      </c>
      <c r="B113" s="13" t="s">
        <v>139</v>
      </c>
      <c r="C113" s="12" t="s">
        <v>103</v>
      </c>
      <c r="D113" s="12" t="s">
        <v>63</v>
      </c>
      <c r="E113" s="12" t="s">
        <v>138</v>
      </c>
      <c r="F113" s="12"/>
      <c r="G113" s="14">
        <f>G114</f>
        <v>2990.142</v>
      </c>
      <c r="H113" s="14">
        <f>H114</f>
        <v>444.526</v>
      </c>
      <c r="I113" s="38">
        <f t="shared" si="3"/>
        <v>14.866384272051295</v>
      </c>
    </row>
    <row r="114" spans="1:11" ht="31.5">
      <c r="A114" s="8" t="s">
        <v>189</v>
      </c>
      <c r="B114" s="13" t="s">
        <v>42</v>
      </c>
      <c r="C114" s="12" t="s">
        <v>103</v>
      </c>
      <c r="D114" s="12" t="s">
        <v>63</v>
      </c>
      <c r="E114" s="12" t="s">
        <v>138</v>
      </c>
      <c r="F114" s="12" t="s">
        <v>222</v>
      </c>
      <c r="G114" s="14">
        <v>2990.142</v>
      </c>
      <c r="H114" s="14">
        <f>H115</f>
        <v>444.526</v>
      </c>
      <c r="I114" s="38">
        <f t="shared" si="3"/>
        <v>14.866384272051295</v>
      </c>
      <c r="K114" s="35"/>
    </row>
    <row r="115" spans="1:9" ht="33.75">
      <c r="A115" s="12" t="s">
        <v>190</v>
      </c>
      <c r="B115" s="16" t="s">
        <v>42</v>
      </c>
      <c r="C115" s="15" t="s">
        <v>103</v>
      </c>
      <c r="D115" s="15" t="s">
        <v>63</v>
      </c>
      <c r="E115" s="15" t="s">
        <v>138</v>
      </c>
      <c r="F115" s="15" t="s">
        <v>41</v>
      </c>
      <c r="G115" s="17">
        <v>2990.142</v>
      </c>
      <c r="H115" s="38">
        <v>444.526</v>
      </c>
      <c r="I115" s="38">
        <f t="shared" si="3"/>
        <v>14.866384272051295</v>
      </c>
    </row>
    <row r="116" spans="1:9" ht="63">
      <c r="A116" s="12" t="s">
        <v>192</v>
      </c>
      <c r="B116" s="13" t="s">
        <v>144</v>
      </c>
      <c r="C116" s="12" t="s">
        <v>103</v>
      </c>
      <c r="D116" s="12" t="s">
        <v>63</v>
      </c>
      <c r="E116" s="12" t="s">
        <v>143</v>
      </c>
      <c r="F116" s="12"/>
      <c r="G116" s="14">
        <f>G117</f>
        <v>60</v>
      </c>
      <c r="H116" s="14">
        <f>H117</f>
        <v>20</v>
      </c>
      <c r="I116" s="38">
        <f t="shared" si="3"/>
        <v>33.33333333333333</v>
      </c>
    </row>
    <row r="117" spans="1:9" ht="42">
      <c r="A117" s="8" t="s">
        <v>193</v>
      </c>
      <c r="B117" s="13" t="s">
        <v>85</v>
      </c>
      <c r="C117" s="12" t="s">
        <v>103</v>
      </c>
      <c r="D117" s="12" t="s">
        <v>63</v>
      </c>
      <c r="E117" s="12" t="s">
        <v>143</v>
      </c>
      <c r="F117" s="12" t="s">
        <v>220</v>
      </c>
      <c r="G117" s="14">
        <f>G118</f>
        <v>60</v>
      </c>
      <c r="H117" s="14">
        <v>20</v>
      </c>
      <c r="I117" s="38">
        <f t="shared" si="3"/>
        <v>33.33333333333333</v>
      </c>
    </row>
    <row r="118" spans="1:9" ht="33.75">
      <c r="A118" s="12" t="s">
        <v>195</v>
      </c>
      <c r="B118" s="16" t="s">
        <v>85</v>
      </c>
      <c r="C118" s="15" t="s">
        <v>103</v>
      </c>
      <c r="D118" s="15" t="s">
        <v>63</v>
      </c>
      <c r="E118" s="15" t="s">
        <v>143</v>
      </c>
      <c r="F118" s="15" t="s">
        <v>219</v>
      </c>
      <c r="G118" s="24">
        <v>60</v>
      </c>
      <c r="H118" s="38">
        <v>20</v>
      </c>
      <c r="I118" s="38">
        <f t="shared" si="3"/>
        <v>33.33333333333333</v>
      </c>
    </row>
    <row r="119" spans="1:9" ht="73.5">
      <c r="A119" s="12" t="s">
        <v>196</v>
      </c>
      <c r="B119" s="13" t="s">
        <v>116</v>
      </c>
      <c r="C119" s="12" t="s">
        <v>103</v>
      </c>
      <c r="D119" s="12" t="s">
        <v>63</v>
      </c>
      <c r="E119" s="12" t="s">
        <v>115</v>
      </c>
      <c r="F119" s="12"/>
      <c r="G119" s="25">
        <f>G120</f>
        <v>100</v>
      </c>
      <c r="H119" s="25">
        <f>H120</f>
        <v>16</v>
      </c>
      <c r="I119" s="38">
        <f t="shared" si="3"/>
        <v>16</v>
      </c>
    </row>
    <row r="120" spans="1:9" ht="42">
      <c r="A120" s="8" t="s">
        <v>191</v>
      </c>
      <c r="B120" s="13" t="s">
        <v>85</v>
      </c>
      <c r="C120" s="12" t="s">
        <v>103</v>
      </c>
      <c r="D120" s="12" t="s">
        <v>63</v>
      </c>
      <c r="E120" s="12" t="s">
        <v>115</v>
      </c>
      <c r="F120" s="12" t="s">
        <v>220</v>
      </c>
      <c r="G120" s="24">
        <f>G121</f>
        <v>100</v>
      </c>
      <c r="H120" s="24">
        <f>H121</f>
        <v>16</v>
      </c>
      <c r="I120" s="38">
        <f t="shared" si="3"/>
        <v>16</v>
      </c>
    </row>
    <row r="121" spans="1:9" ht="33.75">
      <c r="A121" s="12" t="s">
        <v>194</v>
      </c>
      <c r="B121" s="16" t="s">
        <v>85</v>
      </c>
      <c r="C121" s="15" t="s">
        <v>103</v>
      </c>
      <c r="D121" s="15" t="s">
        <v>63</v>
      </c>
      <c r="E121" s="15" t="s">
        <v>115</v>
      </c>
      <c r="F121" s="15" t="s">
        <v>219</v>
      </c>
      <c r="G121" s="23">
        <v>100</v>
      </c>
      <c r="H121" s="38">
        <v>16</v>
      </c>
      <c r="I121" s="38">
        <f t="shared" si="3"/>
        <v>16</v>
      </c>
    </row>
    <row r="122" spans="1:9" ht="73.5">
      <c r="A122" s="12" t="s">
        <v>198</v>
      </c>
      <c r="B122" s="18" t="s">
        <v>149</v>
      </c>
      <c r="C122" s="12" t="s">
        <v>103</v>
      </c>
      <c r="D122" s="12" t="s">
        <v>63</v>
      </c>
      <c r="E122" s="12" t="s">
        <v>148</v>
      </c>
      <c r="F122" s="12"/>
      <c r="G122" s="14">
        <f>G123</f>
        <v>5352.932</v>
      </c>
      <c r="H122" s="14">
        <f>H123</f>
        <v>633.025</v>
      </c>
      <c r="I122" s="38">
        <f t="shared" si="3"/>
        <v>11.825762030976668</v>
      </c>
    </row>
    <row r="123" spans="1:9" ht="42">
      <c r="A123" s="8" t="s">
        <v>199</v>
      </c>
      <c r="B123" s="13" t="s">
        <v>85</v>
      </c>
      <c r="C123" s="12" t="s">
        <v>103</v>
      </c>
      <c r="D123" s="12" t="s">
        <v>63</v>
      </c>
      <c r="E123" s="12" t="s">
        <v>148</v>
      </c>
      <c r="F123" s="12" t="s">
        <v>220</v>
      </c>
      <c r="G123" s="14">
        <f>G124</f>
        <v>5352.932</v>
      </c>
      <c r="H123" s="14">
        <f>H124</f>
        <v>633.025</v>
      </c>
      <c r="I123" s="38">
        <f t="shared" si="3"/>
        <v>11.825762030976668</v>
      </c>
    </row>
    <row r="124" spans="1:9" ht="33.75">
      <c r="A124" s="12" t="s">
        <v>200</v>
      </c>
      <c r="B124" s="16" t="s">
        <v>85</v>
      </c>
      <c r="C124" s="15" t="s">
        <v>103</v>
      </c>
      <c r="D124" s="15" t="s">
        <v>63</v>
      </c>
      <c r="E124" s="15" t="s">
        <v>148</v>
      </c>
      <c r="F124" s="15" t="s">
        <v>219</v>
      </c>
      <c r="G124" s="17">
        <v>5352.932</v>
      </c>
      <c r="H124" s="38">
        <v>633.025</v>
      </c>
      <c r="I124" s="38">
        <f t="shared" si="3"/>
        <v>11.825762030976668</v>
      </c>
    </row>
    <row r="125" spans="1:9" ht="31.5">
      <c r="A125" s="12" t="s">
        <v>201</v>
      </c>
      <c r="B125" s="13" t="s">
        <v>154</v>
      </c>
      <c r="C125" s="12" t="s">
        <v>103</v>
      </c>
      <c r="D125" s="12" t="s">
        <v>63</v>
      </c>
      <c r="E125" s="12" t="s">
        <v>153</v>
      </c>
      <c r="F125" s="12"/>
      <c r="G125" s="14">
        <f>G126</f>
        <v>2938.32</v>
      </c>
      <c r="H125" s="14">
        <f>H126</f>
        <v>1250</v>
      </c>
      <c r="I125" s="38">
        <f t="shared" si="3"/>
        <v>42.54131612622179</v>
      </c>
    </row>
    <row r="126" spans="1:9" ht="42">
      <c r="A126" s="8" t="s">
        <v>202</v>
      </c>
      <c r="B126" s="13" t="s">
        <v>85</v>
      </c>
      <c r="C126" s="12" t="s">
        <v>103</v>
      </c>
      <c r="D126" s="12" t="s">
        <v>63</v>
      </c>
      <c r="E126" s="12" t="s">
        <v>153</v>
      </c>
      <c r="F126" s="12" t="s">
        <v>220</v>
      </c>
      <c r="G126" s="14">
        <f>G127</f>
        <v>2938.32</v>
      </c>
      <c r="H126" s="14">
        <f>H127</f>
        <v>1250</v>
      </c>
      <c r="I126" s="38">
        <f t="shared" si="3"/>
        <v>42.54131612622179</v>
      </c>
    </row>
    <row r="127" spans="1:9" ht="33.75">
      <c r="A127" s="12" t="s">
        <v>204</v>
      </c>
      <c r="B127" s="16" t="s">
        <v>85</v>
      </c>
      <c r="C127" s="15" t="s">
        <v>103</v>
      </c>
      <c r="D127" s="15" t="s">
        <v>63</v>
      </c>
      <c r="E127" s="15" t="s">
        <v>153</v>
      </c>
      <c r="F127" s="15" t="s">
        <v>219</v>
      </c>
      <c r="G127" s="17">
        <v>2938.32</v>
      </c>
      <c r="H127" s="38">
        <v>1250</v>
      </c>
      <c r="I127" s="38">
        <f t="shared" si="3"/>
        <v>42.54131612622179</v>
      </c>
    </row>
    <row r="128" spans="1:9" ht="73.5">
      <c r="A128" s="12" t="s">
        <v>197</v>
      </c>
      <c r="B128" s="13" t="s">
        <v>159</v>
      </c>
      <c r="C128" s="12" t="s">
        <v>103</v>
      </c>
      <c r="D128" s="12" t="s">
        <v>63</v>
      </c>
      <c r="E128" s="12" t="s">
        <v>158</v>
      </c>
      <c r="F128" s="12"/>
      <c r="G128" s="14">
        <f>G129</f>
        <v>242.894</v>
      </c>
      <c r="H128" s="14">
        <f>H129</f>
        <v>18.684</v>
      </c>
      <c r="I128" s="38">
        <f t="shared" si="3"/>
        <v>7.692244353503998</v>
      </c>
    </row>
    <row r="129" spans="1:9" ht="31.5">
      <c r="A129" s="8" t="s">
        <v>205</v>
      </c>
      <c r="B129" s="13" t="s">
        <v>42</v>
      </c>
      <c r="C129" s="12" t="s">
        <v>103</v>
      </c>
      <c r="D129" s="12" t="s">
        <v>63</v>
      </c>
      <c r="E129" s="12" t="s">
        <v>158</v>
      </c>
      <c r="F129" s="12" t="s">
        <v>41</v>
      </c>
      <c r="G129" s="14">
        <f>G130</f>
        <v>242.894</v>
      </c>
      <c r="H129" s="14">
        <f>H130</f>
        <v>18.684</v>
      </c>
      <c r="I129" s="38">
        <f t="shared" si="3"/>
        <v>7.692244353503998</v>
      </c>
    </row>
    <row r="130" spans="1:9" ht="33.75">
      <c r="A130" s="34" t="s">
        <v>25</v>
      </c>
      <c r="B130" s="29" t="s">
        <v>42</v>
      </c>
      <c r="C130" s="22" t="s">
        <v>103</v>
      </c>
      <c r="D130" s="22" t="s">
        <v>63</v>
      </c>
      <c r="E130" s="22" t="s">
        <v>158</v>
      </c>
      <c r="F130" s="22" t="s">
        <v>41</v>
      </c>
      <c r="G130" s="23">
        <v>242.894</v>
      </c>
      <c r="H130" s="43">
        <v>18.684</v>
      </c>
      <c r="I130" s="43">
        <f t="shared" si="3"/>
        <v>7.692244353503998</v>
      </c>
    </row>
    <row r="131" spans="1:9" ht="22.5">
      <c r="A131" s="12" t="s">
        <v>35</v>
      </c>
      <c r="B131" s="32" t="s">
        <v>258</v>
      </c>
      <c r="C131" s="12" t="s">
        <v>103</v>
      </c>
      <c r="D131" s="12" t="s">
        <v>63</v>
      </c>
      <c r="E131" s="12" t="s">
        <v>257</v>
      </c>
      <c r="F131" s="12" t="s">
        <v>41</v>
      </c>
      <c r="G131" s="25">
        <f>G132</f>
        <v>150</v>
      </c>
      <c r="H131" s="38">
        <f>H132</f>
        <v>0</v>
      </c>
      <c r="I131" s="38">
        <f t="shared" si="3"/>
        <v>0</v>
      </c>
    </row>
    <row r="132" spans="1:9" ht="33.75">
      <c r="A132" s="12" t="s">
        <v>206</v>
      </c>
      <c r="B132" s="29" t="s">
        <v>42</v>
      </c>
      <c r="C132" s="12" t="s">
        <v>103</v>
      </c>
      <c r="D132" s="12" t="s">
        <v>63</v>
      </c>
      <c r="E132" s="12" t="s">
        <v>257</v>
      </c>
      <c r="F132" s="12" t="s">
        <v>41</v>
      </c>
      <c r="G132" s="25">
        <v>150</v>
      </c>
      <c r="H132" s="42">
        <f>H133</f>
        <v>0</v>
      </c>
      <c r="I132" s="38">
        <f t="shared" si="3"/>
        <v>0</v>
      </c>
    </row>
    <row r="133" spans="1:9" ht="33.75">
      <c r="A133" s="34" t="s">
        <v>207</v>
      </c>
      <c r="B133" s="29" t="s">
        <v>42</v>
      </c>
      <c r="C133" s="46" t="s">
        <v>103</v>
      </c>
      <c r="D133" s="46" t="s">
        <v>63</v>
      </c>
      <c r="E133" s="46" t="s">
        <v>257</v>
      </c>
      <c r="F133" s="46" t="s">
        <v>41</v>
      </c>
      <c r="G133" s="36">
        <v>150</v>
      </c>
      <c r="H133" s="43">
        <v>0</v>
      </c>
      <c r="I133" s="38">
        <f t="shared" si="3"/>
        <v>0</v>
      </c>
    </row>
    <row r="134" spans="1:9" ht="12.75">
      <c r="A134" s="12" t="s">
        <v>208</v>
      </c>
      <c r="B134" s="32" t="s">
        <v>261</v>
      </c>
      <c r="C134" s="33" t="s">
        <v>233</v>
      </c>
      <c r="D134" s="33"/>
      <c r="E134" s="33"/>
      <c r="F134" s="33"/>
      <c r="G134" s="25">
        <f aca="true" t="shared" si="4" ref="G134:H136">G135</f>
        <v>4549.5</v>
      </c>
      <c r="H134" s="38">
        <f t="shared" si="4"/>
        <v>0</v>
      </c>
      <c r="I134" s="38">
        <f t="shared" si="3"/>
        <v>0</v>
      </c>
    </row>
    <row r="135" spans="1:9" ht="78.75">
      <c r="A135" s="12" t="s">
        <v>265</v>
      </c>
      <c r="B135" s="47" t="s">
        <v>262</v>
      </c>
      <c r="C135" s="33" t="s">
        <v>233</v>
      </c>
      <c r="D135" s="33" t="s">
        <v>63</v>
      </c>
      <c r="E135" s="12" t="s">
        <v>263</v>
      </c>
      <c r="F135" s="12"/>
      <c r="G135" s="25">
        <f t="shared" si="4"/>
        <v>4549.5</v>
      </c>
      <c r="H135" s="42">
        <f t="shared" si="4"/>
        <v>0</v>
      </c>
      <c r="I135" s="38">
        <f t="shared" si="3"/>
        <v>0</v>
      </c>
    </row>
    <row r="136" spans="1:9" ht="33.75">
      <c r="A136" s="12" t="s">
        <v>266</v>
      </c>
      <c r="B136" s="32" t="s">
        <v>42</v>
      </c>
      <c r="C136" s="33" t="s">
        <v>233</v>
      </c>
      <c r="D136" s="33" t="s">
        <v>63</v>
      </c>
      <c r="E136" s="12" t="s">
        <v>263</v>
      </c>
      <c r="F136" s="12" t="s">
        <v>41</v>
      </c>
      <c r="G136" s="25">
        <f t="shared" si="4"/>
        <v>4549.5</v>
      </c>
      <c r="H136" s="42">
        <f t="shared" si="4"/>
        <v>0</v>
      </c>
      <c r="I136" s="38">
        <f t="shared" si="3"/>
        <v>0</v>
      </c>
    </row>
    <row r="137" spans="1:9" ht="33.75">
      <c r="A137" s="12" t="s">
        <v>267</v>
      </c>
      <c r="B137" s="28" t="s">
        <v>42</v>
      </c>
      <c r="C137" s="33" t="s">
        <v>233</v>
      </c>
      <c r="D137" s="33" t="s">
        <v>63</v>
      </c>
      <c r="E137" s="33" t="s">
        <v>263</v>
      </c>
      <c r="F137" s="33" t="s">
        <v>41</v>
      </c>
      <c r="G137" s="24">
        <v>4549.5</v>
      </c>
      <c r="H137" s="38">
        <v>0</v>
      </c>
      <c r="I137" s="38">
        <f t="shared" si="3"/>
        <v>0</v>
      </c>
    </row>
    <row r="138" spans="1:9" ht="12.75">
      <c r="A138" s="12" t="s">
        <v>27</v>
      </c>
      <c r="B138" s="13" t="s">
        <v>164</v>
      </c>
      <c r="C138" s="12"/>
      <c r="D138" s="12"/>
      <c r="E138" s="12"/>
      <c r="F138" s="12"/>
      <c r="G138" s="14">
        <f aca="true" t="shared" si="5" ref="G138:H141">G139</f>
        <v>78.3</v>
      </c>
      <c r="H138" s="14">
        <f t="shared" si="5"/>
        <v>0</v>
      </c>
      <c r="I138" s="38">
        <f t="shared" si="3"/>
        <v>0</v>
      </c>
    </row>
    <row r="139" spans="1:9" ht="12.75">
      <c r="A139" s="8" t="s">
        <v>268</v>
      </c>
      <c r="B139" s="13" t="s">
        <v>166</v>
      </c>
      <c r="C139" s="12" t="s">
        <v>163</v>
      </c>
      <c r="D139" s="12" t="s">
        <v>163</v>
      </c>
      <c r="E139" s="12"/>
      <c r="F139" s="12"/>
      <c r="G139" s="14">
        <f t="shared" si="5"/>
        <v>78.3</v>
      </c>
      <c r="H139" s="14">
        <f t="shared" si="5"/>
        <v>0</v>
      </c>
      <c r="I139" s="38">
        <f t="shared" si="3"/>
        <v>0</v>
      </c>
    </row>
    <row r="140" spans="1:9" ht="31.5">
      <c r="A140" s="12" t="s">
        <v>269</v>
      </c>
      <c r="B140" s="13" t="s">
        <v>169</v>
      </c>
      <c r="C140" s="12" t="s">
        <v>163</v>
      </c>
      <c r="D140" s="12" t="s">
        <v>163</v>
      </c>
      <c r="E140" s="12" t="s">
        <v>168</v>
      </c>
      <c r="F140" s="12"/>
      <c r="G140" s="14">
        <f t="shared" si="5"/>
        <v>78.3</v>
      </c>
      <c r="H140" s="14">
        <f t="shared" si="5"/>
        <v>0</v>
      </c>
      <c r="I140" s="38">
        <f t="shared" si="3"/>
        <v>0</v>
      </c>
    </row>
    <row r="141" spans="1:9" ht="31.5">
      <c r="A141" s="12" t="s">
        <v>270</v>
      </c>
      <c r="B141" s="13" t="s">
        <v>42</v>
      </c>
      <c r="C141" s="12" t="s">
        <v>163</v>
      </c>
      <c r="D141" s="12" t="s">
        <v>163</v>
      </c>
      <c r="E141" s="12" t="s">
        <v>168</v>
      </c>
      <c r="F141" s="12" t="s">
        <v>41</v>
      </c>
      <c r="G141" s="14">
        <f t="shared" si="5"/>
        <v>78.3</v>
      </c>
      <c r="H141" s="14">
        <f t="shared" si="5"/>
        <v>0</v>
      </c>
      <c r="I141" s="38">
        <f t="shared" si="3"/>
        <v>0</v>
      </c>
    </row>
    <row r="142" spans="1:9" ht="33.75">
      <c r="A142" s="8" t="s">
        <v>271</v>
      </c>
      <c r="B142" s="29" t="s">
        <v>42</v>
      </c>
      <c r="C142" s="22" t="s">
        <v>163</v>
      </c>
      <c r="D142" s="22" t="s">
        <v>163</v>
      </c>
      <c r="E142" s="22" t="s">
        <v>168</v>
      </c>
      <c r="F142" s="22" t="s">
        <v>41</v>
      </c>
      <c r="G142" s="23">
        <v>78.3</v>
      </c>
      <c r="H142" s="38">
        <v>0</v>
      </c>
      <c r="I142" s="38">
        <f t="shared" si="3"/>
        <v>0</v>
      </c>
    </row>
    <row r="143" spans="1:9" ht="12.75">
      <c r="A143" s="8" t="s">
        <v>272</v>
      </c>
      <c r="B143" s="13" t="s">
        <v>186</v>
      </c>
      <c r="C143" s="12" t="s">
        <v>79</v>
      </c>
      <c r="D143" s="12"/>
      <c r="E143" s="12"/>
      <c r="F143" s="12"/>
      <c r="G143" s="14">
        <f>G144</f>
        <v>5825.845</v>
      </c>
      <c r="H143" s="14">
        <f>H144</f>
        <v>1415.461</v>
      </c>
      <c r="I143" s="38">
        <f aca="true" t="shared" si="6" ref="I143:I148">H143/G143*100</f>
        <v>24.296235138421977</v>
      </c>
    </row>
    <row r="144" spans="1:9" ht="12.75">
      <c r="A144" s="12" t="s">
        <v>273</v>
      </c>
      <c r="B144" s="13" t="s">
        <v>188</v>
      </c>
      <c r="C144" s="12" t="s">
        <v>79</v>
      </c>
      <c r="D144" s="12" t="s">
        <v>19</v>
      </c>
      <c r="E144" s="12"/>
      <c r="F144" s="12"/>
      <c r="G144" s="14">
        <f>G145</f>
        <v>5825.845</v>
      </c>
      <c r="H144" s="14">
        <f>H145</f>
        <v>1415.461</v>
      </c>
      <c r="I144" s="38">
        <f t="shared" si="6"/>
        <v>24.296235138421977</v>
      </c>
    </row>
    <row r="145" spans="1:9" ht="105">
      <c r="A145" s="12" t="s">
        <v>274</v>
      </c>
      <c r="B145" s="18" t="s">
        <v>259</v>
      </c>
      <c r="C145" s="12" t="s">
        <v>79</v>
      </c>
      <c r="D145" s="12" t="s">
        <v>19</v>
      </c>
      <c r="E145" s="12" t="s">
        <v>203</v>
      </c>
      <c r="F145" s="12"/>
      <c r="G145" s="14">
        <v>5825.845</v>
      </c>
      <c r="H145" s="14">
        <v>1415.461</v>
      </c>
      <c r="I145" s="38">
        <f t="shared" si="6"/>
        <v>24.296235138421977</v>
      </c>
    </row>
    <row r="146" spans="1:9" ht="12.75">
      <c r="A146" s="12" t="s">
        <v>275</v>
      </c>
      <c r="B146" s="13" t="s">
        <v>209</v>
      </c>
      <c r="C146" s="12" t="s">
        <v>33</v>
      </c>
      <c r="D146" s="12"/>
      <c r="E146" s="12"/>
      <c r="F146" s="12"/>
      <c r="G146" s="14">
        <f>G147+G149</f>
        <v>5284.575</v>
      </c>
      <c r="H146" s="14">
        <f>H147+H149</f>
        <v>1269.144</v>
      </c>
      <c r="I146" s="38">
        <f t="shared" si="6"/>
        <v>24.016008855962877</v>
      </c>
    </row>
    <row r="147" spans="1:9" ht="12.75">
      <c r="A147" s="8" t="s">
        <v>276</v>
      </c>
      <c r="B147" s="13" t="s">
        <v>210</v>
      </c>
      <c r="C147" s="12" t="s">
        <v>33</v>
      </c>
      <c r="D147" s="12" t="s">
        <v>19</v>
      </c>
      <c r="E147" s="12"/>
      <c r="F147" s="12"/>
      <c r="G147" s="14">
        <f>G148</f>
        <v>5220.575</v>
      </c>
      <c r="H147" s="14">
        <f>H148</f>
        <v>1205.144</v>
      </c>
      <c r="I147" s="38">
        <f t="shared" si="6"/>
        <v>23.084506974806416</v>
      </c>
    </row>
    <row r="148" spans="1:9" ht="52.5">
      <c r="A148" s="12" t="s">
        <v>214</v>
      </c>
      <c r="B148" s="13" t="s">
        <v>260</v>
      </c>
      <c r="C148" s="12" t="s">
        <v>33</v>
      </c>
      <c r="D148" s="12" t="s">
        <v>19</v>
      </c>
      <c r="E148" s="12" t="s">
        <v>182</v>
      </c>
      <c r="F148" s="12" t="s">
        <v>235</v>
      </c>
      <c r="G148" s="14">
        <v>5220.575</v>
      </c>
      <c r="H148" s="14">
        <v>1205.144</v>
      </c>
      <c r="I148" s="38">
        <f t="shared" si="6"/>
        <v>23.084506974806416</v>
      </c>
    </row>
    <row r="149" spans="1:9" ht="12.75">
      <c r="A149" s="12" t="s">
        <v>215</v>
      </c>
      <c r="B149" s="13" t="s">
        <v>211</v>
      </c>
      <c r="C149" s="12" t="s">
        <v>33</v>
      </c>
      <c r="D149" s="12" t="s">
        <v>21</v>
      </c>
      <c r="E149" s="12"/>
      <c r="F149" s="12"/>
      <c r="G149" s="14">
        <f aca="true" t="shared" si="7" ref="G149:H151">G150</f>
        <v>64</v>
      </c>
      <c r="H149" s="14">
        <f t="shared" si="7"/>
        <v>64</v>
      </c>
      <c r="I149" s="38">
        <f>H149/G149*100</f>
        <v>100</v>
      </c>
    </row>
    <row r="150" spans="1:9" ht="52.5">
      <c r="A150" s="12" t="s">
        <v>216</v>
      </c>
      <c r="B150" s="13" t="s">
        <v>213</v>
      </c>
      <c r="C150" s="12" t="s">
        <v>33</v>
      </c>
      <c r="D150" s="12" t="s">
        <v>21</v>
      </c>
      <c r="E150" s="12" t="s">
        <v>212</v>
      </c>
      <c r="F150" s="12"/>
      <c r="G150" s="14">
        <f t="shared" si="7"/>
        <v>64</v>
      </c>
      <c r="H150" s="14">
        <f t="shared" si="7"/>
        <v>64</v>
      </c>
      <c r="I150" s="38">
        <f>H150/G150*100</f>
        <v>100</v>
      </c>
    </row>
    <row r="151" spans="1:9" ht="31.5">
      <c r="A151" s="8" t="s">
        <v>277</v>
      </c>
      <c r="B151" s="13" t="s">
        <v>42</v>
      </c>
      <c r="C151" s="12" t="s">
        <v>33</v>
      </c>
      <c r="D151" s="12" t="s">
        <v>21</v>
      </c>
      <c r="E151" s="12" t="s">
        <v>212</v>
      </c>
      <c r="F151" s="12" t="s">
        <v>41</v>
      </c>
      <c r="G151" s="14">
        <f t="shared" si="7"/>
        <v>64</v>
      </c>
      <c r="H151" s="14">
        <f t="shared" si="7"/>
        <v>64</v>
      </c>
      <c r="I151" s="38">
        <f>H151/G151*100</f>
        <v>100</v>
      </c>
    </row>
    <row r="152" spans="1:9" ht="33.75">
      <c r="A152" s="12" t="s">
        <v>278</v>
      </c>
      <c r="B152" s="28" t="s">
        <v>42</v>
      </c>
      <c r="C152" s="27" t="s">
        <v>33</v>
      </c>
      <c r="D152" s="27" t="s">
        <v>21</v>
      </c>
      <c r="E152" s="27" t="s">
        <v>212</v>
      </c>
      <c r="F152" s="27" t="s">
        <v>41</v>
      </c>
      <c r="G152" s="24">
        <v>64</v>
      </c>
      <c r="H152" s="24">
        <v>64</v>
      </c>
      <c r="I152" s="38">
        <f>H152/G152*100</f>
        <v>100</v>
      </c>
    </row>
  </sheetData>
  <sheetProtection/>
  <mergeCells count="10">
    <mergeCell ref="C2:I2"/>
    <mergeCell ref="H7:H8"/>
    <mergeCell ref="I7:I8"/>
    <mergeCell ref="A4:G4"/>
    <mergeCell ref="A5:B5"/>
    <mergeCell ref="A6:B6"/>
    <mergeCell ref="A7:A8"/>
    <mergeCell ref="B7:B8"/>
    <mergeCell ref="C7:F7"/>
    <mergeCell ref="G7:G8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7" sqref="D4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rep:2.37.0.105</dc:description>
  <cp:lastModifiedBy>Yurist</cp:lastModifiedBy>
  <cp:lastPrinted>2018-07-23T09:24:52Z</cp:lastPrinted>
  <dcterms:created xsi:type="dcterms:W3CDTF">2015-12-06T10:03:42Z</dcterms:created>
  <dcterms:modified xsi:type="dcterms:W3CDTF">2018-07-24T05:07:12Z</dcterms:modified>
  <cp:category/>
  <cp:version/>
  <cp:contentType/>
  <cp:contentStatus/>
</cp:coreProperties>
</file>