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/>
  <calcPr fullCalcOnLoad="1"/>
</workbook>
</file>

<file path=xl/sharedStrings.xml><?xml version="1.0" encoding="utf-8"?>
<sst xmlns="http://schemas.openxmlformats.org/spreadsheetml/2006/main" count="489" uniqueCount="166">
  <si>
    <t>Единица измерения тыс. руб.</t>
  </si>
  <si>
    <t>Гл. администратор</t>
  </si>
  <si>
    <t>КВД</t>
  </si>
  <si>
    <t>КОСГУ</t>
  </si>
  <si>
    <t>Наименование КВД</t>
  </si>
  <si>
    <t>Бюджетные назначения 2016  год</t>
  </si>
  <si>
    <t>Итого</t>
  </si>
  <si>
    <t>000</t>
  </si>
  <si>
    <t>1.00.00.00.0.00.0.000.000</t>
  </si>
  <si>
    <t>0.0.0</t>
  </si>
  <si>
    <t>НАЛОГОВЫЕ И НЕНАЛОГОВЫЕ ДОХОДЫ</t>
  </si>
  <si>
    <t>182</t>
  </si>
  <si>
    <t>1.01.00.00.0.00.0.000.000</t>
  </si>
  <si>
    <t>НАЛОГИ НА ПРИБЫЛЬ, ДОХОДЫ</t>
  </si>
  <si>
    <t>1.01.02.00.0.01.0.000.110</t>
  </si>
  <si>
    <t>Налог на доходы физических лиц</t>
  </si>
  <si>
    <t>1.01.02.01.0.01.1.000.110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</si>
  <si>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</si>
  <si>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100</t>
  </si>
  <si>
    <t>1.03.00.00.0.00.0.000.000</t>
  </si>
  <si>
    <t>НАЛОГИ НА ТОВАРЫ (РАБОТЫ, УСЛУГИ), РЕАЛИЗУЕМЫЕ НА ТЕРРИТОРИИ РОССИЙСКОЙ ФЕДЕРАЦИИ</t>
  </si>
  <si>
    <t>1.03.02.00.0.01.0.000.110</t>
  </si>
  <si>
    <t>Акцизы по подакцизным товарам (продукции), производимым на территории Российской Федерации</t>
  </si>
  <si>
    <t>1.03.02.23.0.01.0.000.110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</si>
  <si>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</si>
  <si>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1.03.02.24.0.01.0.000.110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</si>
  <si>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</si>
  <si>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</si>
  <si>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</si>
  <si>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</si>
  <si>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</si>
  <si>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</si>
  <si>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</si>
  <si>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</si>
  <si>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</si>
  <si>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1.06.01.03.0.10.0.000.110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</si>
  <si>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</si>
  <si>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1.06.01.03.0.10.1.000.110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</si>
  <si>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</si>
  <si>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1.06.06.00.0.00.0.000.110</t>
  </si>
  <si>
    <t>Земельный налог</t>
  </si>
  <si>
    <t>1.06.06.03.0.00.0.000.110</t>
  </si>
  <si>
    <t>Земельный налог с организаций</t>
  </si>
  <si>
    <t>1.06.06.03.3.10.0.000.110</t>
  </si>
  <si>
    <t>Земельный налог с организаций, обладающих земельным участком, расположенным в границах сельских поселений</t>
  </si>
  <si>
    <t>1.06.06.03.3.10.1.000.110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</si>
  <si>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</si>
  <si>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804</t>
  </si>
  <si>
    <t>1.08.00.00.0.00.0.000.000</t>
  </si>
  <si>
    <t>ГОСУДАРСТВЕННАЯ ПОШЛИНА</t>
  </si>
  <si>
    <t>1.08.04.00.0.01.0.000.110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</si>
  <si>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</si>
  <si>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1.08.04.02.0.01.0.000.110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</si>
  <si>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</si>
  <si>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2.00.00.00.0.00.0.000.000</t>
  </si>
  <si>
    <t>БЕЗВОЗМЕЗДНЫЕ ПОСТУПЛЕНИЯ</t>
  </si>
  <si>
    <t>2.02.00.00.0.00.0.000.000</t>
  </si>
  <si>
    <t>БЕЗВОЗМЕЗДНЫЕ ПОСТУПЛЕНИЯ ОТ ДРУГИХ БЮДЖЕТОВ БЮДЖЕТНОЙ СИСТЕМЫ РОССИЙСКОЙ ФЕДЕРАЦИИ</t>
  </si>
  <si>
    <t>2.02.01.00.0.00.0.000.151</t>
  </si>
  <si>
    <t>Дотации бюджетам субъектов Российской Федерации и муниципальных образований</t>
  </si>
  <si>
    <t>2.02.01.00.1.00.0.000.151</t>
  </si>
  <si>
    <t>Дотации на выравнивание бюджетной обеспеченности</t>
  </si>
  <si>
    <t>2.02.01.00.1.10.0.000.151</t>
  </si>
  <si>
    <t>Дотации бюджетам сельских поселений на выравнивание бюджетной обеспеченности</t>
  </si>
  <si>
    <t>2.02.01.00.1.10.7.601.151</t>
  </si>
  <si>
    <t>2.02.01.00.1.10.8.101.151</t>
  </si>
  <si>
    <t>2.02.03.00.0.00.0.000.151</t>
  </si>
  <si>
    <t>2.02.03.01.5.00.0.000.151</t>
  </si>
  <si>
    <t>2.02.03.01.5.10.0.000.151</t>
  </si>
  <si>
    <t>2.02.03.02.4.00.0.000.151</t>
  </si>
  <si>
    <t>2.02.03.02.4.10.0.000.151</t>
  </si>
  <si>
    <t>2.02.03.02.4.10.7.514.151</t>
  </si>
  <si>
    <t>Субвенции на осуществление государственных полномочий по созданию и обеспечению деятельности административных комиссий</t>
  </si>
  <si>
    <t>2.02.04.00.0.00.0.000.151</t>
  </si>
  <si>
    <t>Иные межбюджетные трансферты</t>
  </si>
  <si>
    <t>2.02.04.99.9.00.0.000.151</t>
  </si>
  <si>
    <t>Прочие межбюджетные трансферты, передаваемые бюджетам</t>
  </si>
  <si>
    <t>2.02.04.99.9.10.0.000.151</t>
  </si>
  <si>
    <t>Прочие межбюджетные трансферты, передаваемые бюджетам сельских поселений</t>
  </si>
  <si>
    <t>2.02.04.99.9.10.7.393.151</t>
  </si>
  <si>
    <t>Иные межбюджетные трансферты на реализацию мероприятий муниципальной программы "Развитие транспортной системы и связи Туруханского района" в рамках подпрограммы "Развитие транспортного комплекса, обеспечение сохранности и модернизация автомобильных дорог Туруханского района" на 2016 год и плановый период 2017-2018 годов</t>
  </si>
  <si>
    <t>2.02.04.99.9.10.7.456.151</t>
  </si>
  <si>
    <t>иные межбюджетные трансферты на реализацию мероприятий муниципальной программы «Развитие физической культуры, спорта и молодежной политики в Туруханском районе» в рамках подпрограммы "Вовлечение молодежи Туруханского района в социальную практику и развитие системы патриотического воспитания подрастающего поколения" на 2016 год и плановый период 2017-2018 годов</t>
  </si>
  <si>
    <t>2.02.04.99.9.10.8.102.151</t>
  </si>
  <si>
    <t>2.02.04.99.9.10.8.134.151</t>
  </si>
  <si>
    <t>2.02.04.99.9.10.8.166.151</t>
  </si>
  <si>
    <t>Иной межбюджетный трансфер на реализацию мероприятий муниципальной программы «Обеспечение комфортной среды проживания на территории населенных пунктов Туруханского района" в рамках подпрограммы "Оказание содействия занятости населению" на 2016 год и плановый период 2017-2018 годов</t>
  </si>
  <si>
    <t>2.02.04.99.9.10.8.186.151</t>
  </si>
  <si>
    <t>2.02.04.99.9.10.8.190.151</t>
  </si>
  <si>
    <t>2.02.04.99.9.10.8.195.151</t>
  </si>
  <si>
    <t>2.02.04.99.9.10.8.196.151</t>
  </si>
  <si>
    <t>2.02.04.99.9.10.8.206.151</t>
  </si>
  <si>
    <t>Распределение иных межбюджетных трансфертов на реализацию мероприятий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района"в рамках подпрограммы "Создание условий для безубыточной деятельности организаций жилищно-коммунального хозяйства" на 2016 год и плановый период 2017-2018 годов</t>
  </si>
  <si>
    <t>2.02.04.99.9.10.8.301.151</t>
  </si>
  <si>
    <t>2.02.04.99.9.10.8.280.151</t>
  </si>
  <si>
    <t>Иные межбюджетные трансферты на реализацию мероприятий муниципальной программы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</si>
  <si>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2.02.04.99.9.10.8.319.151</t>
  </si>
  <si>
    <t>Предоставление дотаций на выравнивание бюджетной обеспеченности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</si>
  <si>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Предоставление дотаций на выравнивание бюджетной обеспеченности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</si>
  <si>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</si>
  <si>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Иные межбюджетные трансферты на реализацию мероприятий муниципальной программы "Развитие транспортной системы и связи Туруханского района"  в рамках подпрограммы "Развитие транспортного комплекса, обеспечение сохранности и модернизация автомобильных дорог Туруханского района" на 2016 год и плановый период 2017-2018 годов 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</si>
  <si>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</si>
  <si>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иные межбюджетные трансферты на реализацию мероприятий муниципальной программы "Развитие физической культуры, спорта и молодежной политики в Туруханском районе" в рамках подпрограммы "Вовлечение молодежи Туруханского района в социальную практику и развитие системы патриотического воспитания подрастающего поколения" на 2016 год и плановый период 2017-2018 годов</t>
  </si>
  <si>
    <t>Иной межбюджетный трансферт на реализацию мероприятий муниципальной программы Туруханского района "Развитие физической культуры, спорта и молодежной политики в Туруханском районе" в рамках подпрограммы "Развитие массовой физической культуры и спорта" на 2016 год и плановый период 2017-2018 годов</t>
  </si>
  <si>
    <t>Иной межбюджетный трансферт на реализацию мероприятий муниципальной программы Туруханского района  "Реформирование и модернизация жилищно-коммунального хозяйства и повышение энергетической эффективности на территории Туруханского района" 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 на 2016 год и плановый период 2017-2018 годов</t>
  </si>
  <si>
    <t>Распределение иных межбюджетных трансфертов на реализацию мероприятий муниципальной программы 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района"в рамках подпрограммы "Создание условий для безубыточной деятельности организаций жилищно-коммунального хозяйства" на 2016 год и плановый период 2017-2018 годов</t>
  </si>
  <si>
    <t>2.02.04.99.9.10.7.492.151</t>
  </si>
  <si>
    <t>Иной межбюджетный трансферт на реализацию мероприятий муниципальной программы Туруханского района "Развитие транспортной системы и связи Туруханского района" в рамках подпрограммы "Безопасность дорожного движения в Туруханском районе"</t>
  </si>
  <si>
    <t>2.02.04.99.9.10.7.594.151</t>
  </si>
  <si>
    <t>Иной межбюджетный трансферт на реализацию мероприятий муниципальной программы Туруханского района "Развитие транспортной системы и связи Туруханского района" в рамках подпрограммы "Развитие транспортного комплекса, обеспечение сохранности  и модернизации автомобильных дорог Туруханского района"</t>
  </si>
  <si>
    <t>Иной межбюджетный трансферт на реализацию мероприятий муниципальной программы Туруханского района "Развитие физической культуры, спорта и молодежной политики в Туруханском районе" в рамках подпрограммы "Вовлечение молодежи Туруханского района в социальную практику и развитие системы патриотического воспитания подрастающего поколения"</t>
  </si>
  <si>
    <t>2.02.04.01.2.10.0.000.151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</si>
  <si>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</si>
  <si>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2.02.04.01.4.10.8.323.151</t>
  </si>
  <si>
    <t>Межбюджетный трансферт, передаваемый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</si>
  <si>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2.02.04.99.9.10.1.043.151</t>
  </si>
  <si>
    <t>2.02.04.99.9.10.8.336.151</t>
  </si>
  <si>
    <t>2.02.04.99.9.10.8.335.151</t>
  </si>
  <si>
    <t>Распределение иного межбюджетного трансферта на реализацию мероприятий муниципальной программы Туруханского района  "Реформирование и модернизация жилищно-коммунального хозяйства и повышение энергетической эффективности на территории Туруханского района" в рамках подпрограммы "Создание условий для безубыточной деятельности организаций жилищно-коммунального хозяйства"  на 2016 год и плановый период 2017-2018 годов</t>
  </si>
  <si>
    <t>Иной межбюджетный трансферт на реализацию отдельных мероприятий муниципальной программы "Развитие культуры Туруханского района" на 2016 год и плановый период 2017-2018 годов</t>
  </si>
  <si>
    <t>Распределение иного межбюджетного трансферта на реализацию мероприятий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 на 2016 год и плановый период 2017-2018 годов</t>
  </si>
  <si>
    <t>2.02.04.99.9.10.1.031.151</t>
  </si>
  <si>
    <t>Иные межбюджетные трансферты на персональные выплаты, устанавливаемые в целях повышения оплаты труда молодым специалистам, персональные выплаты, устанавливаемые с учетом опыта  работы при наличии ученой степени, почетного звания, нагрудного знака (значка), в рамках непрограммных расходов отдельных органов местного самоуправления в 2016 году</t>
  </si>
  <si>
    <t>2.02.04.99.9.10.7.412.151</t>
  </si>
  <si>
    <t>2.02.04.99.9.10.7.741.151</t>
  </si>
  <si>
    <t>Иной межбюджетный трансферт   для реализации проектов по благоустройству территорий поселений, городских округов в рамках непрограммных расходов Управления ЖКХ и строительства администрации Туруханского района</t>
  </si>
  <si>
    <t>1.06.06.04.3.10.0.000.110</t>
  </si>
  <si>
    <t>Земельный налог с физических лиц</t>
  </si>
  <si>
    <t>1.06.06.04.0.00.0.000.110</t>
  </si>
  <si>
    <t>1.01.02.03.0.01.0.000.110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</si>
  <si>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</si>
  <si>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</si>
  <si>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</si>
  <si>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1.11.05.00.0.00.0.000.120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</si>
  <si>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</si>
  <si>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1.11.05.03.0.00.0.000.120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</si>
  <si>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</si>
  <si>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1.11.05.03.5.10.0.000.120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</si>
  <si>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</si>
  <si>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1.16.00.00.0.00.0.000.000</t>
  </si>
  <si>
    <t>ШТРАФЫ, САНКЦИИ, ВОЗМЕЩЕНИЕ УЩЕРБА</t>
  </si>
  <si>
    <t>1.16.33.00.0.00.0.000.140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</si>
  <si>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</si>
  <si>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1.16.33.05.0.10.0.000.140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</si>
  <si>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</si>
  <si>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2.02.04.99.9.10.7.480.151</t>
  </si>
  <si>
    <t>2.02.04.99.9.10.7.463.151</t>
  </si>
  <si>
    <t>Иной межбюджетный трансферт на реализацию мероприятий в рамках подпрограммы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</t>
  </si>
  <si>
    <t>2.02.04.99.9.10.7.599.151</t>
  </si>
  <si>
    <t>2.02.04.99.9.10.5.147.151</t>
  </si>
  <si>
    <t>Иной межбюджетный трансферт на реализацию мероприятий муниципальной программы "Развитие культуры Туруханского района" в рамках подпрограммы "Обеспечение условий  реализации  программы" на 2016 год и плановый  период 2017-2018 годов</t>
  </si>
  <si>
    <t>Иной межбюджетный трансферт  на приобретение основных средств и (или) материальных запасов для осуществления видов деятельности бюджетных и казенных учреждений культуры и образовательных учреждений в области культуры, предусмотренных учредительными документами, осуществление работ по разработке проектно-сметной документации, капитальному ремонту, имущества, закрепленного за бюджетным и казенным учреждением на праве оперативного управления, и иных работ, не связанных с выполнением муниципального задания в рамках муниципальной программы Туруханского района "Развитие культуры Туруханского района"</t>
  </si>
  <si>
    <t>1.01.02.02.0.01.1.000.110</t>
  </si>
  <si>
    <t>1.01.02.02.0.01.0.000.110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</si>
  <si>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</si>
  <si>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Земельный налог с физических лиц, обладающих земельным участком, расположенным в границах сельских поселений</t>
  </si>
  <si>
    <t>1.17.05.00.0.00.0.000.180</t>
  </si>
  <si>
    <t>1.17.00.0.00.0.000.000</t>
  </si>
  <si>
    <t xml:space="preserve">ПРОЧИЕ НЕНАЛОГОВЫЕ ДОХОДЫ
</t>
  </si>
  <si>
    <t xml:space="preserve">Прочие неналоговые доходы
</t>
  </si>
  <si>
    <t>1.17.05.05.0.10.0.000.180</t>
  </si>
  <si>
    <t xml:space="preserve">Прочие неналоговые доходы бюджетов сельских поселений
</t>
  </si>
  <si>
    <t>Исполнение 2016</t>
  </si>
  <si>
    <t>% исполнения</t>
  </si>
  <si>
    <t xml:space="preserve">ДОХОДЫ БОРСКОГО СЕЛЬСОВЕТА за 2016 год </t>
  </si>
  <si>
    <t>приложение № 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</si>
</sst>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00"/>
    <numFmt numFmtId="174" formatCode="?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48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MS Sans Serif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172" fontId="3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49" fontId="6" fillId="0" borderId="10" xfId="0" applyNumberFormat="1" applyFont="1" applyBorder="1" applyAlignment="1" applyProtection="1">
      <alignment horizontal="center"/>
      <protection/>
    </xf>
    <xf numFmtId="49" fontId="6" fillId="0" borderId="10" xfId="0" applyNumberFormat="1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174" fontId="7" fillId="0" borderId="0" xfId="0" applyNumberFormat="1" applyFont="1" applyBorder="1" applyAlignment="1" applyProtection="1">
      <alignment horizontal="left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Border="1" applyAlignment="1" applyProtection="1">
      <alignment horizontal="left" vertical="center" wrapText="1"/>
      <protection/>
    </xf>
    <xf numFmtId="49" fontId="6" fillId="0" borderId="13" xfId="0" applyNumberFormat="1" applyFont="1" applyBorder="1" applyAlignment="1" applyProtection="1">
      <alignment horizontal="left" vertical="center" wrapText="1"/>
      <protection/>
    </xf>
    <xf numFmtId="174" fontId="6" fillId="0" borderId="13" xfId="0" applyNumberFormat="1" applyFont="1" applyBorder="1" applyAlignment="1" applyProtection="1">
      <alignment horizontal="left" vertical="center" wrapText="1"/>
      <protection/>
    </xf>
    <xf numFmtId="174" fontId="7" fillId="0" borderId="13" xfId="0" applyNumberFormat="1" applyFont="1" applyBorder="1" applyAlignment="1" applyProtection="1">
      <alignment horizontal="left" vertical="center" wrapText="1"/>
      <protection/>
    </xf>
    <xf numFmtId="49" fontId="7" fillId="0" borderId="13" xfId="0" applyNumberFormat="1" applyFont="1" applyBorder="1" applyAlignment="1" applyProtection="1">
      <alignment horizontal="left" vertical="center" wrapText="1"/>
      <protection/>
    </xf>
    <xf numFmtId="175" fontId="6" fillId="0" borderId="13" xfId="0" applyNumberFormat="1" applyFont="1" applyBorder="1" applyAlignment="1" applyProtection="1">
      <alignment horizontal="left" vertical="center" wrapText="1"/>
      <protection/>
    </xf>
    <xf numFmtId="0" fontId="46" fillId="33" borderId="13" xfId="0" applyFont="1" applyFill="1" applyBorder="1" applyAlignment="1">
      <alignment horizontal="justify" vertical="top"/>
    </xf>
    <xf numFmtId="0" fontId="47" fillId="33" borderId="13" xfId="0" applyFont="1" applyFill="1" applyBorder="1" applyAlignment="1">
      <alignment horizontal="justify" vertical="top"/>
    </xf>
    <xf numFmtId="0" fontId="6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49" fontId="6" fillId="0" borderId="16" xfId="0" applyNumberFormat="1" applyFont="1" applyBorder="1" applyAlignment="1" applyProtection="1">
      <alignment horizontal="left" vertical="center" wrapText="1"/>
      <protection/>
    </xf>
    <xf numFmtId="0" fontId="46" fillId="0" borderId="17" xfId="0" applyFont="1" applyBorder="1" applyAlignment="1">
      <alignment wrapText="1"/>
    </xf>
    <xf numFmtId="0" fontId="47" fillId="0" borderId="18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46" fillId="0" borderId="14" xfId="0" applyFont="1" applyBorder="1" applyAlignment="1">
      <alignment wrapText="1"/>
    </xf>
    <xf numFmtId="0" fontId="47" fillId="0" borderId="19" xfId="0" applyFont="1" applyBorder="1" applyAlignment="1">
      <alignment wrapText="1"/>
    </xf>
    <xf numFmtId="0" fontId="46" fillId="0" borderId="19" xfId="0" applyFont="1" applyBorder="1" applyAlignment="1">
      <alignment wrapText="1"/>
    </xf>
    <xf numFmtId="0" fontId="46" fillId="0" borderId="14" xfId="0" applyFont="1" applyBorder="1" applyAlignment="1">
      <alignment horizontal="justify"/>
    </xf>
    <xf numFmtId="0" fontId="47" fillId="0" borderId="14" xfId="0" applyFont="1" applyBorder="1" applyAlignment="1">
      <alignment horizontal="justify"/>
    </xf>
    <xf numFmtId="0" fontId="6" fillId="0" borderId="13" xfId="0" applyFont="1" applyBorder="1" applyAlignment="1">
      <alignment horizontal="justify"/>
    </xf>
    <xf numFmtId="0" fontId="7" fillId="0" borderId="13" xfId="0" applyFont="1" applyBorder="1" applyAlignment="1">
      <alignment horizontal="justify"/>
    </xf>
    <xf numFmtId="0" fontId="6" fillId="0" borderId="16" xfId="0" applyFont="1" applyBorder="1" applyAlignment="1">
      <alignment horizontal="justify"/>
    </xf>
    <xf numFmtId="0" fontId="7" fillId="0" borderId="16" xfId="0" applyFont="1" applyBorder="1" applyAlignment="1">
      <alignment horizontal="justify"/>
    </xf>
    <xf numFmtId="0" fontId="46" fillId="0" borderId="16" xfId="0" applyFont="1" applyBorder="1" applyAlignment="1">
      <alignment wrapText="1"/>
    </xf>
    <xf numFmtId="0" fontId="47" fillId="0" borderId="13" xfId="0" applyFont="1" applyBorder="1" applyAlignment="1">
      <alignment wrapText="1"/>
    </xf>
    <xf numFmtId="175" fontId="7" fillId="0" borderId="13" xfId="0" applyNumberFormat="1" applyFont="1" applyBorder="1" applyAlignment="1" applyProtection="1">
      <alignment horizontal="left" vertical="center" wrapText="1"/>
      <protection/>
    </xf>
    <xf numFmtId="0" fontId="47" fillId="0" borderId="14" xfId="0" applyFont="1" applyBorder="1" applyAlignment="1">
      <alignment wrapText="1"/>
    </xf>
    <xf numFmtId="173" fontId="9" fillId="0" borderId="12" xfId="0" applyNumberFormat="1" applyFont="1" applyBorder="1" applyAlignment="1" applyProtection="1">
      <alignment vertical="center" wrapText="1"/>
      <protection/>
    </xf>
    <xf numFmtId="173" fontId="9" fillId="0" borderId="11" xfId="0" applyNumberFormat="1" applyFont="1" applyBorder="1" applyAlignment="1" applyProtection="1">
      <alignment vertical="center" wrapText="1"/>
      <protection/>
    </xf>
    <xf numFmtId="173" fontId="8" fillId="0" borderId="11" xfId="0" applyNumberFormat="1" applyFont="1" applyBorder="1" applyAlignment="1" applyProtection="1">
      <alignment vertical="center" wrapText="1"/>
      <protection/>
    </xf>
    <xf numFmtId="173" fontId="9" fillId="0" borderId="10" xfId="0" applyNumberFormat="1" applyFont="1" applyBorder="1" applyAlignment="1" applyProtection="1">
      <alignment vertical="center"/>
      <protection/>
    </xf>
    <xf numFmtId="0" fontId="8" fillId="0" borderId="11" xfId="0" applyFont="1" applyBorder="1" applyAlignment="1">
      <alignment vertical="center"/>
    </xf>
    <xf numFmtId="180" fontId="8" fillId="0" borderId="11" xfId="0" applyNumberFormat="1" applyFont="1" applyBorder="1" applyAlignment="1">
      <alignment vertical="center"/>
    </xf>
    <xf numFmtId="4" fontId="9" fillId="0" borderId="10" xfId="0" applyNumberFormat="1" applyFont="1" applyBorder="1" applyAlignment="1" applyProtection="1">
      <alignment vertical="center"/>
      <protection/>
    </xf>
    <xf numFmtId="4" fontId="9" fillId="0" borderId="20" xfId="0" applyNumberFormat="1" applyFont="1" applyBorder="1" applyAlignment="1" applyProtection="1">
      <alignment vertical="center"/>
      <protection/>
    </xf>
    <xf numFmtId="4" fontId="9" fillId="0" borderId="21" xfId="0" applyNumberFormat="1" applyFont="1" applyBorder="1" applyAlignment="1" applyProtection="1">
      <alignment vertical="center"/>
      <protection/>
    </xf>
    <xf numFmtId="4" fontId="9" fillId="0" borderId="22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131</xdr:row>
      <xdr:rowOff>123825</xdr:rowOff>
    </xdr:from>
    <xdr:to>
      <xdr:col>4</xdr:col>
      <xdr:colOff>781050</xdr:colOff>
      <xdr:row>133</xdr:row>
      <xdr:rowOff>66675</xdr:rowOff>
    </xdr:to>
    <xdr:grpSp>
      <xdr:nvGrpSpPr>
        <xdr:cNvPr id="1" name="Group 1"/>
        <xdr:cNvGrpSpPr>
          <a:grpSpLocks/>
        </xdr:cNvGrpSpPr>
      </xdr:nvGrpSpPr>
      <xdr:grpSpPr>
        <a:xfrm>
          <a:off x="0" y="139931775"/>
          <a:ext cx="4438650" cy="266700"/>
          <a:chOff x="2" y="0"/>
          <a:chExt cx="969" cy="184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23" y="2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3" y="92"/>
            <a:ext cx="16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7"/>
          <xdr:cNvSpPr txBox="1">
            <a:spLocks noChangeArrowheads="1"/>
          </xdr:cNvSpPr>
        </xdr:nvSpPr>
        <xdr:spPr>
          <a:xfrm>
            <a:off x="626" y="92"/>
            <a:ext cx="34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135</xdr:row>
      <xdr:rowOff>76200</xdr:rowOff>
    </xdr:from>
    <xdr:to>
      <xdr:col>4</xdr:col>
      <xdr:colOff>790575</xdr:colOff>
      <xdr:row>136</xdr:row>
      <xdr:rowOff>161925</xdr:rowOff>
    </xdr:to>
    <xdr:grpSp>
      <xdr:nvGrpSpPr>
        <xdr:cNvPr id="6" name="Group 9"/>
        <xdr:cNvGrpSpPr>
          <a:grpSpLocks/>
        </xdr:cNvGrpSpPr>
      </xdr:nvGrpSpPr>
      <xdr:grpSpPr>
        <a:xfrm>
          <a:off x="9525" y="140531850"/>
          <a:ext cx="4438650" cy="247650"/>
          <a:chOff x="2" y="0"/>
          <a:chExt cx="970" cy="184"/>
        </a:xfrm>
        <a:solidFill>
          <a:srgbClr val="FFFFFF"/>
        </a:solidFill>
      </xdr:grpSpPr>
      <xdr:sp>
        <xdr:nvSpPr>
          <xdr:cNvPr id="7" name="Text Box 10"/>
          <xdr:cNvSpPr txBox="1">
            <a:spLocks noChangeArrowheads="1"/>
          </xdr:cNvSpPr>
        </xdr:nvSpPr>
        <xdr:spPr>
          <a:xfrm>
            <a:off x="2" y="0"/>
            <a:ext cx="34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11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 Box 12"/>
          <xdr:cNvSpPr txBox="1">
            <a:spLocks noChangeArrowheads="1"/>
          </xdr:cNvSpPr>
        </xdr:nvSpPr>
        <xdr:spPr>
          <a:xfrm>
            <a:off x="403" y="92"/>
            <a:ext cx="16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Text Box 14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 Box 15"/>
          <xdr:cNvSpPr txBox="1">
            <a:spLocks noChangeArrowheads="1"/>
          </xdr:cNvSpPr>
        </xdr:nvSpPr>
        <xdr:spPr>
          <a:xfrm>
            <a:off x="626" y="92"/>
            <a:ext cx="34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31"/>
  <sheetViews>
    <sheetView showGridLines="0" tabSelected="1" zoomScalePageLayoutView="0" workbookViewId="0" topLeftCell="A1">
      <selection activeCell="C5" sqref="C5:G5"/>
    </sheetView>
  </sheetViews>
  <sheetFormatPr defaultColWidth="9.140625" defaultRowHeight="12.75" customHeight="1" outlineLevelRow="7"/>
  <cols>
    <col min="1" max="1" width="6.7109375" style="0" customWidth="1"/>
    <col min="2" max="2" width="10.7109375" style="0" customWidth="1"/>
    <col min="3" max="3" width="6.7109375" style="0" customWidth="1"/>
    <col min="4" max="4" width="30.7109375" style="0" customWidth="1"/>
    <col min="5" max="5" width="12.57421875" style="0" customWidth="1"/>
    <col min="6" max="6" width="11.57421875" style="0" customWidth="1"/>
    <col min="7" max="7" width="12.8515625" style="0" customWidth="1"/>
    <col min="13" max="13" width="11.140625" style="0" customWidth="1"/>
  </cols>
  <sheetData>
    <row r="1" spans="1:5" ht="12.75">
      <c r="A1" s="56"/>
      <c r="B1" s="56"/>
      <c r="C1" s="56"/>
      <c r="D1" s="56"/>
      <c r="E1" s="56"/>
    </row>
    <row r="2" ht="12.75">
      <c r="A2" s="2"/>
    </row>
    <row r="3" spans="1:5" ht="14.25">
      <c r="A3" s="3"/>
      <c r="E3" t="s">
        <v>165</v>
      </c>
    </row>
    <row r="4" spans="1:6" ht="14.25">
      <c r="A4" s="4"/>
      <c r="B4" s="4"/>
      <c r="C4" s="4"/>
      <c r="D4" s="4"/>
      <c r="E4" s="4"/>
      <c r="F4" s="5"/>
    </row>
    <row r="5" spans="1:3" ht="12.75">
      <c r="A5" s="6"/>
      <c r="C5" s="14"/>
    </row>
    <row r="6" spans="1:5" ht="12.75">
      <c r="A6" s="57"/>
      <c r="B6" s="58"/>
      <c r="C6" s="58"/>
      <c r="D6" s="58"/>
      <c r="E6" s="58"/>
    </row>
    <row r="7" spans="1:6" ht="29.25" customHeight="1">
      <c r="A7" s="59" t="s">
        <v>164</v>
      </c>
      <c r="B7" s="59"/>
      <c r="C7" s="59"/>
      <c r="D7" s="59"/>
      <c r="E7" s="59"/>
      <c r="F7" s="59"/>
    </row>
    <row r="8" spans="1:5" ht="12.75">
      <c r="A8" s="57"/>
      <c r="B8" s="58"/>
      <c r="C8" s="58"/>
      <c r="D8" s="58"/>
      <c r="E8" s="58"/>
    </row>
    <row r="9" ht="12.75">
      <c r="A9" s="1" t="s">
        <v>0</v>
      </c>
    </row>
    <row r="10" spans="1:7" ht="42">
      <c r="A10" s="7" t="s">
        <v>1</v>
      </c>
      <c r="B10" s="7" t="s">
        <v>2</v>
      </c>
      <c r="C10" s="7" t="s">
        <v>3</v>
      </c>
      <c r="D10" s="7" t="s">
        <v>4</v>
      </c>
      <c r="E10" s="18" t="s">
        <v>5</v>
      </c>
      <c r="F10" s="18" t="s">
        <v>162</v>
      </c>
      <c r="G10" s="7" t="s">
        <v>163</v>
      </c>
    </row>
    <row r="11" spans="1:7" ht="13.5">
      <c r="A11" s="11" t="s">
        <v>6</v>
      </c>
      <c r="B11" s="12"/>
      <c r="C11" s="12"/>
      <c r="D11" s="13"/>
      <c r="E11" s="49">
        <v>72290.832</v>
      </c>
      <c r="F11" s="49">
        <v>57538.854</v>
      </c>
      <c r="G11" s="52">
        <f>F11/E11*100</f>
        <v>79.59357003942077</v>
      </c>
    </row>
    <row r="12" spans="1:7" ht="25.5">
      <c r="A12" s="10" t="s">
        <v>7</v>
      </c>
      <c r="B12" s="10" t="s">
        <v>8</v>
      </c>
      <c r="C12" s="10" t="s">
        <v>9</v>
      </c>
      <c r="D12" s="19" t="s">
        <v>10</v>
      </c>
      <c r="E12" s="46">
        <f>E13+E21+E31+E43+E47+E51+E54</f>
        <v>7520.42</v>
      </c>
      <c r="F12" s="46">
        <f>F13+F21+F31+F43+F47+F51+F54</f>
        <v>7904.805</v>
      </c>
      <c r="G12" s="53">
        <f aca="true" t="shared" si="0" ref="G12:G74">F12/E12*100</f>
        <v>105.1112171926568</v>
      </c>
    </row>
    <row r="13" spans="1:7" ht="25.5" outlineLevel="1">
      <c r="A13" s="9" t="s">
        <v>11</v>
      </c>
      <c r="B13" s="9" t="s">
        <v>12</v>
      </c>
      <c r="C13" s="9" t="s">
        <v>9</v>
      </c>
      <c r="D13" s="20" t="s">
        <v>13</v>
      </c>
      <c r="E13" s="47">
        <f>E14</f>
        <v>6044.421</v>
      </c>
      <c r="F13" s="47">
        <f>F14</f>
        <v>6331.384</v>
      </c>
      <c r="G13" s="54">
        <f t="shared" si="0"/>
        <v>104.7475680466334</v>
      </c>
    </row>
    <row r="14" spans="1:7" ht="25.5" outlineLevel="2">
      <c r="A14" s="9" t="s">
        <v>11</v>
      </c>
      <c r="B14" s="9" t="s">
        <v>14</v>
      </c>
      <c r="C14" s="9" t="s">
        <v>9</v>
      </c>
      <c r="D14" s="20" t="s">
        <v>15</v>
      </c>
      <c r="E14" s="47">
        <f>E15</f>
        <v>6044.421</v>
      </c>
      <c r="F14" s="47">
        <f>F15</f>
        <v>6331.384</v>
      </c>
      <c r="G14" s="54">
        <f t="shared" si="0"/>
        <v>104.7475680466334</v>
      </c>
    </row>
    <row r="15" spans="1:7" ht="140.25" outlineLevel="3">
      <c r="A15" s="9" t="s">
        <v>11</v>
      </c>
      <c r="B15" s="9" t="s">
        <v>16</v>
      </c>
      <c r="C15" s="9" t="s">
        <v>9</v>
      </c>
      <c r="D15" s="21" t="s">
        <v>17</v>
      </c>
      <c r="E15" s="47">
        <f>E16+E17+E19</f>
        <v>6044.421</v>
      </c>
      <c r="F15" s="47">
        <f>F16+F17+F19</f>
        <v>6331.384</v>
      </c>
      <c r="G15" s="54">
        <f t="shared" si="0"/>
        <v>104.7475680466334</v>
      </c>
    </row>
    <row r="16" spans="1:7" ht="127.5" outlineLevel="7">
      <c r="A16" s="8" t="s">
        <v>11</v>
      </c>
      <c r="B16" s="8" t="s">
        <v>16</v>
      </c>
      <c r="C16" s="8" t="s">
        <v>9</v>
      </c>
      <c r="D16" s="22" t="s">
        <v>17</v>
      </c>
      <c r="E16" s="48">
        <v>6040.977</v>
      </c>
      <c r="F16" s="50">
        <v>6327.939</v>
      </c>
      <c r="G16" s="54">
        <f t="shared" si="0"/>
        <v>104.75025811222258</v>
      </c>
    </row>
    <row r="17" spans="1:7" ht="117" customHeight="1" outlineLevel="7">
      <c r="A17" s="8" t="s">
        <v>11</v>
      </c>
      <c r="B17" s="8" t="s">
        <v>153</v>
      </c>
      <c r="C17" s="8" t="s">
        <v>9</v>
      </c>
      <c r="D17" s="22" t="s">
        <v>154</v>
      </c>
      <c r="E17" s="48">
        <v>0.292</v>
      </c>
      <c r="F17" s="50">
        <v>0.293</v>
      </c>
      <c r="G17" s="54">
        <f t="shared" si="0"/>
        <v>100.34246575342465</v>
      </c>
    </row>
    <row r="18" spans="1:7" ht="124.5" customHeight="1" outlineLevel="7">
      <c r="A18" s="8" t="s">
        <v>11</v>
      </c>
      <c r="B18" s="8" t="s">
        <v>152</v>
      </c>
      <c r="C18" s="8" t="s">
        <v>9</v>
      </c>
      <c r="D18" s="22" t="s">
        <v>154</v>
      </c>
      <c r="E18" s="48">
        <v>0.292</v>
      </c>
      <c r="F18" s="50">
        <v>0.293</v>
      </c>
      <c r="G18" s="54">
        <f t="shared" si="0"/>
        <v>100.34246575342465</v>
      </c>
    </row>
    <row r="19" spans="1:7" ht="55.5" customHeight="1" outlineLevel="7">
      <c r="A19" s="8" t="s">
        <v>11</v>
      </c>
      <c r="B19" s="8" t="s">
        <v>129</v>
      </c>
      <c r="C19" s="8" t="s">
        <v>9</v>
      </c>
      <c r="D19" s="22" t="s">
        <v>130</v>
      </c>
      <c r="E19" s="48">
        <v>3.152</v>
      </c>
      <c r="F19" s="50">
        <v>3.152</v>
      </c>
      <c r="G19" s="54">
        <f t="shared" si="0"/>
        <v>100</v>
      </c>
    </row>
    <row r="20" spans="1:7" ht="51" outlineLevel="7">
      <c r="A20" s="8" t="s">
        <v>11</v>
      </c>
      <c r="B20" s="8" t="s">
        <v>16</v>
      </c>
      <c r="C20" s="8" t="s">
        <v>9</v>
      </c>
      <c r="D20" s="22" t="s">
        <v>130</v>
      </c>
      <c r="E20" s="48">
        <v>3.152</v>
      </c>
      <c r="F20" s="50">
        <v>3.152</v>
      </c>
      <c r="G20" s="54">
        <f t="shared" si="0"/>
        <v>100</v>
      </c>
    </row>
    <row r="21" spans="1:7" ht="38.25" outlineLevel="1">
      <c r="A21" s="9" t="s">
        <v>18</v>
      </c>
      <c r="B21" s="9" t="s">
        <v>19</v>
      </c>
      <c r="C21" s="9" t="s">
        <v>9</v>
      </c>
      <c r="D21" s="20" t="s">
        <v>20</v>
      </c>
      <c r="E21" s="47">
        <v>380</v>
      </c>
      <c r="F21" s="50">
        <v>399.113</v>
      </c>
      <c r="G21" s="54">
        <f t="shared" si="0"/>
        <v>105.02973684210527</v>
      </c>
    </row>
    <row r="22" spans="1:7" ht="38.25" outlineLevel="2">
      <c r="A22" s="9" t="s">
        <v>18</v>
      </c>
      <c r="B22" s="9" t="s">
        <v>21</v>
      </c>
      <c r="C22" s="9" t="s">
        <v>9</v>
      </c>
      <c r="D22" s="20" t="s">
        <v>22</v>
      </c>
      <c r="E22" s="47">
        <v>380</v>
      </c>
      <c r="F22" s="50">
        <v>399.113</v>
      </c>
      <c r="G22" s="54">
        <f t="shared" si="0"/>
        <v>105.02973684210527</v>
      </c>
    </row>
    <row r="23" spans="1:7" ht="89.25" outlineLevel="3">
      <c r="A23" s="9" t="s">
        <v>18</v>
      </c>
      <c r="B23" s="9" t="s">
        <v>23</v>
      </c>
      <c r="C23" s="9" t="s">
        <v>9</v>
      </c>
      <c r="D23" s="20" t="s">
        <v>24</v>
      </c>
      <c r="E23" s="47">
        <v>121.3</v>
      </c>
      <c r="F23" s="50">
        <v>136.441</v>
      </c>
      <c r="G23" s="54">
        <f t="shared" si="0"/>
        <v>112.48227535037098</v>
      </c>
    </row>
    <row r="24" spans="1:7" ht="76.5" outlineLevel="7">
      <c r="A24" s="8" t="s">
        <v>18</v>
      </c>
      <c r="B24" s="8" t="s">
        <v>23</v>
      </c>
      <c r="C24" s="8" t="s">
        <v>9</v>
      </c>
      <c r="D24" s="23" t="s">
        <v>24</v>
      </c>
      <c r="E24" s="48">
        <v>121.3</v>
      </c>
      <c r="F24" s="50">
        <v>136.441</v>
      </c>
      <c r="G24" s="54">
        <f t="shared" si="0"/>
        <v>112.48227535037098</v>
      </c>
    </row>
    <row r="25" spans="1:7" ht="114.75" outlineLevel="3">
      <c r="A25" s="9" t="s">
        <v>18</v>
      </c>
      <c r="B25" s="9" t="s">
        <v>25</v>
      </c>
      <c r="C25" s="9" t="s">
        <v>9</v>
      </c>
      <c r="D25" s="21" t="s">
        <v>26</v>
      </c>
      <c r="E25" s="47">
        <v>2.5</v>
      </c>
      <c r="F25" s="50">
        <v>2.083</v>
      </c>
      <c r="G25" s="54">
        <f t="shared" si="0"/>
        <v>83.32000000000001</v>
      </c>
    </row>
    <row r="26" spans="1:7" ht="102" outlineLevel="7">
      <c r="A26" s="8" t="s">
        <v>18</v>
      </c>
      <c r="B26" s="8" t="s">
        <v>25</v>
      </c>
      <c r="C26" s="8" t="s">
        <v>9</v>
      </c>
      <c r="D26" s="22" t="s">
        <v>26</v>
      </c>
      <c r="E26" s="48">
        <v>2.5</v>
      </c>
      <c r="F26" s="50">
        <v>2.083</v>
      </c>
      <c r="G26" s="54">
        <f t="shared" si="0"/>
        <v>83.32000000000001</v>
      </c>
    </row>
    <row r="27" spans="1:7" ht="102" outlineLevel="3">
      <c r="A27" s="9" t="s">
        <v>18</v>
      </c>
      <c r="B27" s="9" t="s">
        <v>27</v>
      </c>
      <c r="C27" s="9" t="s">
        <v>9</v>
      </c>
      <c r="D27" s="20" t="s">
        <v>28</v>
      </c>
      <c r="E27" s="47">
        <v>280.9</v>
      </c>
      <c r="F27" s="50">
        <v>280.799</v>
      </c>
      <c r="G27" s="54">
        <f t="shared" si="0"/>
        <v>99.96404414382343</v>
      </c>
    </row>
    <row r="28" spans="1:7" ht="76.5" outlineLevel="7">
      <c r="A28" s="8" t="s">
        <v>18</v>
      </c>
      <c r="B28" s="8" t="s">
        <v>27</v>
      </c>
      <c r="C28" s="8" t="s">
        <v>9</v>
      </c>
      <c r="D28" s="23" t="s">
        <v>28</v>
      </c>
      <c r="E28" s="48">
        <v>280.9</v>
      </c>
      <c r="F28" s="50">
        <v>280.799</v>
      </c>
      <c r="G28" s="54">
        <f t="shared" si="0"/>
        <v>99.96404414382343</v>
      </c>
    </row>
    <row r="29" spans="1:7" ht="102" outlineLevel="3">
      <c r="A29" s="9" t="s">
        <v>18</v>
      </c>
      <c r="B29" s="9" t="s">
        <v>29</v>
      </c>
      <c r="C29" s="9" t="s">
        <v>9</v>
      </c>
      <c r="D29" s="20" t="s">
        <v>30</v>
      </c>
      <c r="E29" s="47">
        <v>-24.7</v>
      </c>
      <c r="F29" s="50">
        <v>-20.209</v>
      </c>
      <c r="G29" s="54">
        <f t="shared" si="0"/>
        <v>81.8178137651822</v>
      </c>
    </row>
    <row r="30" spans="1:7" ht="76.5" outlineLevel="7">
      <c r="A30" s="8" t="s">
        <v>18</v>
      </c>
      <c r="B30" s="8" t="s">
        <v>29</v>
      </c>
      <c r="C30" s="8" t="s">
        <v>9</v>
      </c>
      <c r="D30" s="23" t="s">
        <v>30</v>
      </c>
      <c r="E30" s="48">
        <v>-24.7</v>
      </c>
      <c r="F30" s="50">
        <v>-20.209</v>
      </c>
      <c r="G30" s="54">
        <f t="shared" si="0"/>
        <v>81.8178137651822</v>
      </c>
    </row>
    <row r="31" spans="1:7" ht="25.5" outlineLevel="1">
      <c r="A31" s="9" t="s">
        <v>11</v>
      </c>
      <c r="B31" s="9" t="s">
        <v>31</v>
      </c>
      <c r="C31" s="9" t="s">
        <v>9</v>
      </c>
      <c r="D31" s="20" t="s">
        <v>32</v>
      </c>
      <c r="E31" s="47">
        <f>E32+E36</f>
        <v>598.2139999999999</v>
      </c>
      <c r="F31" s="47">
        <f>F32+F36</f>
        <v>598.775</v>
      </c>
      <c r="G31" s="54">
        <f t="shared" si="0"/>
        <v>100.09377914926768</v>
      </c>
    </row>
    <row r="32" spans="1:7" ht="25.5" outlineLevel="2">
      <c r="A32" s="9" t="s">
        <v>11</v>
      </c>
      <c r="B32" s="9" t="s">
        <v>33</v>
      </c>
      <c r="C32" s="9" t="s">
        <v>9</v>
      </c>
      <c r="D32" s="20" t="s">
        <v>34</v>
      </c>
      <c r="E32" s="47">
        <f>E33</f>
        <v>331.44</v>
      </c>
      <c r="F32" s="47">
        <f>F33</f>
        <v>331.44</v>
      </c>
      <c r="G32" s="54">
        <f t="shared" si="0"/>
        <v>100</v>
      </c>
    </row>
    <row r="33" spans="1:7" ht="63.75" outlineLevel="3">
      <c r="A33" s="9" t="s">
        <v>11</v>
      </c>
      <c r="B33" s="9" t="s">
        <v>35</v>
      </c>
      <c r="C33" s="9" t="s">
        <v>9</v>
      </c>
      <c r="D33" s="20" t="s">
        <v>36</v>
      </c>
      <c r="E33" s="47">
        <f>E34</f>
        <v>331.44</v>
      </c>
      <c r="F33" s="50">
        <v>331.44</v>
      </c>
      <c r="G33" s="54">
        <f t="shared" si="0"/>
        <v>100</v>
      </c>
    </row>
    <row r="34" spans="1:7" ht="102" outlineLevel="4">
      <c r="A34" s="9" t="s">
        <v>11</v>
      </c>
      <c r="B34" s="9" t="s">
        <v>37</v>
      </c>
      <c r="C34" s="9" t="s">
        <v>9</v>
      </c>
      <c r="D34" s="20" t="s">
        <v>38</v>
      </c>
      <c r="E34" s="47">
        <v>331.44</v>
      </c>
      <c r="F34" s="50">
        <v>331.44</v>
      </c>
      <c r="G34" s="54">
        <f t="shared" si="0"/>
        <v>100</v>
      </c>
    </row>
    <row r="35" spans="1:7" ht="89.25" outlineLevel="7">
      <c r="A35" s="8" t="s">
        <v>11</v>
      </c>
      <c r="B35" s="8" t="s">
        <v>37</v>
      </c>
      <c r="C35" s="8" t="s">
        <v>9</v>
      </c>
      <c r="D35" s="23" t="s">
        <v>38</v>
      </c>
      <c r="E35" s="47">
        <v>331.44</v>
      </c>
      <c r="F35" s="50">
        <v>331.44</v>
      </c>
      <c r="G35" s="54">
        <f t="shared" si="0"/>
        <v>100</v>
      </c>
    </row>
    <row r="36" spans="1:7" ht="25.5" outlineLevel="2">
      <c r="A36" s="9" t="s">
        <v>11</v>
      </c>
      <c r="B36" s="9" t="s">
        <v>39</v>
      </c>
      <c r="C36" s="9" t="s">
        <v>9</v>
      </c>
      <c r="D36" s="20" t="s">
        <v>40</v>
      </c>
      <c r="E36" s="47">
        <f>E37+E41</f>
        <v>266.774</v>
      </c>
      <c r="F36" s="50">
        <v>267.335</v>
      </c>
      <c r="G36" s="54">
        <f t="shared" si="0"/>
        <v>100.21029035813085</v>
      </c>
    </row>
    <row r="37" spans="1:7" ht="25.5" outlineLevel="3">
      <c r="A37" s="9" t="s">
        <v>11</v>
      </c>
      <c r="B37" s="9" t="s">
        <v>41</v>
      </c>
      <c r="C37" s="9" t="s">
        <v>9</v>
      </c>
      <c r="D37" s="20" t="s">
        <v>42</v>
      </c>
      <c r="E37" s="47">
        <f>E38</f>
        <v>149.696</v>
      </c>
      <c r="F37" s="50">
        <v>149.696</v>
      </c>
      <c r="G37" s="54">
        <f t="shared" si="0"/>
        <v>100</v>
      </c>
    </row>
    <row r="38" spans="1:7" ht="51" outlineLevel="4">
      <c r="A38" s="9" t="s">
        <v>11</v>
      </c>
      <c r="B38" s="9" t="s">
        <v>43</v>
      </c>
      <c r="C38" s="9" t="s">
        <v>9</v>
      </c>
      <c r="D38" s="20" t="s">
        <v>44</v>
      </c>
      <c r="E38" s="47">
        <v>149.696</v>
      </c>
      <c r="F38" s="50">
        <v>149.696</v>
      </c>
      <c r="G38" s="54">
        <f t="shared" si="0"/>
        <v>100</v>
      </c>
    </row>
    <row r="39" spans="1:7" ht="89.25" outlineLevel="5">
      <c r="A39" s="9" t="s">
        <v>11</v>
      </c>
      <c r="B39" s="9" t="s">
        <v>45</v>
      </c>
      <c r="C39" s="9" t="s">
        <v>9</v>
      </c>
      <c r="D39" s="20" t="s">
        <v>46</v>
      </c>
      <c r="E39" s="47">
        <v>149.696</v>
      </c>
      <c r="F39" s="50">
        <v>149.696</v>
      </c>
      <c r="G39" s="54">
        <f t="shared" si="0"/>
        <v>100</v>
      </c>
    </row>
    <row r="40" spans="1:7" ht="76.5" outlineLevel="7">
      <c r="A40" s="8" t="s">
        <v>11</v>
      </c>
      <c r="B40" s="8" t="s">
        <v>45</v>
      </c>
      <c r="C40" s="8" t="s">
        <v>9</v>
      </c>
      <c r="D40" s="23" t="s">
        <v>46</v>
      </c>
      <c r="E40" s="48">
        <v>149.696</v>
      </c>
      <c r="F40" s="50">
        <v>149.696</v>
      </c>
      <c r="G40" s="54">
        <f t="shared" si="0"/>
        <v>100</v>
      </c>
    </row>
    <row r="41" spans="1:7" ht="25.5" outlineLevel="7">
      <c r="A41" s="9" t="s">
        <v>11</v>
      </c>
      <c r="B41" s="9" t="s">
        <v>128</v>
      </c>
      <c r="C41" s="9"/>
      <c r="D41" s="20" t="s">
        <v>127</v>
      </c>
      <c r="E41" s="47">
        <f>E42</f>
        <v>117.078</v>
      </c>
      <c r="F41" s="47">
        <f>F42</f>
        <v>117.639</v>
      </c>
      <c r="G41" s="54">
        <f t="shared" si="0"/>
        <v>100.47916773433094</v>
      </c>
    </row>
    <row r="42" spans="1:7" ht="39.75" customHeight="1" outlineLevel="7">
      <c r="A42" s="8" t="s">
        <v>11</v>
      </c>
      <c r="B42" s="8" t="s">
        <v>126</v>
      </c>
      <c r="C42" s="8"/>
      <c r="D42" s="23" t="s">
        <v>155</v>
      </c>
      <c r="E42" s="48">
        <v>117.078</v>
      </c>
      <c r="F42" s="50">
        <v>117.639</v>
      </c>
      <c r="G42" s="54">
        <f t="shared" si="0"/>
        <v>100.47916773433094</v>
      </c>
    </row>
    <row r="43" spans="1:7" ht="25.5" outlineLevel="1">
      <c r="A43" s="9" t="s">
        <v>47</v>
      </c>
      <c r="B43" s="9" t="s">
        <v>48</v>
      </c>
      <c r="C43" s="9" t="s">
        <v>9</v>
      </c>
      <c r="D43" s="20" t="s">
        <v>49</v>
      </c>
      <c r="E43" s="47">
        <f>E44</f>
        <v>247.621</v>
      </c>
      <c r="F43" s="47">
        <f>F44</f>
        <v>249.121</v>
      </c>
      <c r="G43" s="54">
        <f t="shared" si="0"/>
        <v>100.6057644545495</v>
      </c>
    </row>
    <row r="44" spans="1:7" ht="51" outlineLevel="2">
      <c r="A44" s="9" t="s">
        <v>47</v>
      </c>
      <c r="B44" s="9" t="s">
        <v>50</v>
      </c>
      <c r="C44" s="9" t="s">
        <v>9</v>
      </c>
      <c r="D44" s="20" t="s">
        <v>51</v>
      </c>
      <c r="E44" s="47">
        <f>E46</f>
        <v>247.621</v>
      </c>
      <c r="F44" s="47">
        <f>F46</f>
        <v>249.121</v>
      </c>
      <c r="G44" s="54">
        <f t="shared" si="0"/>
        <v>100.6057644545495</v>
      </c>
    </row>
    <row r="45" spans="1:7" ht="93.75" customHeight="1" outlineLevel="3">
      <c r="A45" s="9" t="s">
        <v>47</v>
      </c>
      <c r="B45" s="9" t="s">
        <v>52</v>
      </c>
      <c r="C45" s="9" t="s">
        <v>9</v>
      </c>
      <c r="D45" s="23" t="s">
        <v>53</v>
      </c>
      <c r="E45" s="48">
        <v>247.621</v>
      </c>
      <c r="F45" s="50">
        <v>249.121</v>
      </c>
      <c r="G45" s="54">
        <f t="shared" si="0"/>
        <v>100.6057644545495</v>
      </c>
    </row>
    <row r="46" spans="1:7" ht="89.25" outlineLevel="7">
      <c r="A46" s="8" t="s">
        <v>47</v>
      </c>
      <c r="B46" s="8" t="s">
        <v>52</v>
      </c>
      <c r="C46" s="8" t="s">
        <v>9</v>
      </c>
      <c r="D46" s="23" t="s">
        <v>53</v>
      </c>
      <c r="E46" s="48">
        <v>247.621</v>
      </c>
      <c r="F46" s="50">
        <v>249.121</v>
      </c>
      <c r="G46" s="54">
        <f t="shared" si="0"/>
        <v>100.6057644545495</v>
      </c>
    </row>
    <row r="47" spans="1:7" ht="51" outlineLevel="7">
      <c r="A47" s="9" t="s">
        <v>47</v>
      </c>
      <c r="B47" s="9" t="s">
        <v>131</v>
      </c>
      <c r="C47" s="9" t="s">
        <v>9</v>
      </c>
      <c r="D47" s="20" t="s">
        <v>132</v>
      </c>
      <c r="E47" s="47">
        <f>E48</f>
        <v>238.745</v>
      </c>
      <c r="F47" s="47">
        <f>F48</f>
        <v>314.993</v>
      </c>
      <c r="G47" s="54">
        <f t="shared" si="0"/>
        <v>131.9370039163124</v>
      </c>
    </row>
    <row r="48" spans="1:7" ht="105" customHeight="1" outlineLevel="7">
      <c r="A48" s="9" t="s">
        <v>47</v>
      </c>
      <c r="B48" s="9" t="s">
        <v>133</v>
      </c>
      <c r="C48" s="9" t="s">
        <v>9</v>
      </c>
      <c r="D48" s="24" t="s">
        <v>134</v>
      </c>
      <c r="E48" s="47">
        <v>238.745</v>
      </c>
      <c r="F48" s="50">
        <v>314.993</v>
      </c>
      <c r="G48" s="54">
        <f t="shared" si="0"/>
        <v>131.9370039163124</v>
      </c>
    </row>
    <row r="49" spans="1:7" ht="102" outlineLevel="7">
      <c r="A49" s="9" t="s">
        <v>47</v>
      </c>
      <c r="B49" s="9" t="s">
        <v>135</v>
      </c>
      <c r="C49" s="9" t="s">
        <v>9</v>
      </c>
      <c r="D49" s="24" t="s">
        <v>136</v>
      </c>
      <c r="E49" s="47">
        <v>238.745</v>
      </c>
      <c r="F49" s="50">
        <v>314.993</v>
      </c>
      <c r="G49" s="54">
        <f t="shared" si="0"/>
        <v>131.9370039163124</v>
      </c>
    </row>
    <row r="50" spans="1:7" ht="77.25" customHeight="1" outlineLevel="7">
      <c r="A50" s="8" t="s">
        <v>47</v>
      </c>
      <c r="B50" s="9" t="s">
        <v>137</v>
      </c>
      <c r="C50" s="9" t="s">
        <v>9</v>
      </c>
      <c r="D50" s="23" t="s">
        <v>138</v>
      </c>
      <c r="E50" s="48">
        <v>238.745</v>
      </c>
      <c r="F50" s="50">
        <v>314.993</v>
      </c>
      <c r="G50" s="54">
        <f t="shared" si="0"/>
        <v>131.9370039163124</v>
      </c>
    </row>
    <row r="51" spans="1:7" ht="29.25" customHeight="1" outlineLevel="7">
      <c r="A51" s="9" t="s">
        <v>47</v>
      </c>
      <c r="B51" s="9" t="s">
        <v>139</v>
      </c>
      <c r="C51" s="9" t="s">
        <v>9</v>
      </c>
      <c r="D51" s="20" t="s">
        <v>140</v>
      </c>
      <c r="E51" s="47">
        <v>3</v>
      </c>
      <c r="F51" s="47">
        <v>3</v>
      </c>
      <c r="G51" s="54">
        <f t="shared" si="0"/>
        <v>100</v>
      </c>
    </row>
    <row r="52" spans="1:7" ht="68.25" customHeight="1" outlineLevel="7">
      <c r="A52" s="9" t="s">
        <v>47</v>
      </c>
      <c r="B52" s="9" t="s">
        <v>141</v>
      </c>
      <c r="C52" s="9" t="s">
        <v>9</v>
      </c>
      <c r="D52" s="20" t="s">
        <v>142</v>
      </c>
      <c r="E52" s="47">
        <v>3</v>
      </c>
      <c r="F52" s="50">
        <v>3</v>
      </c>
      <c r="G52" s="54">
        <f t="shared" si="0"/>
        <v>100</v>
      </c>
    </row>
    <row r="53" spans="1:7" ht="77.25" customHeight="1" outlineLevel="7">
      <c r="A53" s="9" t="s">
        <v>47</v>
      </c>
      <c r="B53" s="9" t="s">
        <v>143</v>
      </c>
      <c r="C53" s="9" t="s">
        <v>9</v>
      </c>
      <c r="D53" s="23" t="s">
        <v>144</v>
      </c>
      <c r="E53" s="48">
        <v>3</v>
      </c>
      <c r="F53" s="50">
        <v>3</v>
      </c>
      <c r="G53" s="54">
        <f t="shared" si="0"/>
        <v>100</v>
      </c>
    </row>
    <row r="54" spans="1:7" ht="30.75" customHeight="1" outlineLevel="7">
      <c r="A54" s="9" t="s">
        <v>47</v>
      </c>
      <c r="B54" s="9" t="s">
        <v>157</v>
      </c>
      <c r="C54" s="9" t="s">
        <v>9</v>
      </c>
      <c r="D54" s="20" t="s">
        <v>158</v>
      </c>
      <c r="E54" s="47">
        <f>E55</f>
        <v>8.419</v>
      </c>
      <c r="F54" s="47">
        <f>F55</f>
        <v>8.419</v>
      </c>
      <c r="G54" s="54">
        <f t="shared" si="0"/>
        <v>100</v>
      </c>
    </row>
    <row r="55" spans="1:7" ht="30.75" customHeight="1" outlineLevel="7">
      <c r="A55" s="9" t="s">
        <v>47</v>
      </c>
      <c r="B55" s="9" t="s">
        <v>156</v>
      </c>
      <c r="C55" s="9" t="s">
        <v>9</v>
      </c>
      <c r="D55" s="23" t="s">
        <v>159</v>
      </c>
      <c r="E55" s="48">
        <v>8.419</v>
      </c>
      <c r="F55" s="48">
        <v>8.419</v>
      </c>
      <c r="G55" s="54">
        <f t="shared" si="0"/>
        <v>100</v>
      </c>
    </row>
    <row r="56" spans="1:7" ht="42.75" customHeight="1" outlineLevel="7">
      <c r="A56" s="9" t="s">
        <v>47</v>
      </c>
      <c r="B56" s="9" t="s">
        <v>160</v>
      </c>
      <c r="C56" s="9" t="s">
        <v>9</v>
      </c>
      <c r="D56" s="23" t="s">
        <v>161</v>
      </c>
      <c r="E56" s="48">
        <v>8.419</v>
      </c>
      <c r="F56" s="48">
        <v>8.419</v>
      </c>
      <c r="G56" s="54">
        <f t="shared" si="0"/>
        <v>100</v>
      </c>
    </row>
    <row r="57" spans="1:7" ht="25.5">
      <c r="A57" s="9" t="s">
        <v>47</v>
      </c>
      <c r="B57" s="9" t="s">
        <v>54</v>
      </c>
      <c r="C57" s="9" t="s">
        <v>9</v>
      </c>
      <c r="D57" s="20" t="s">
        <v>55</v>
      </c>
      <c r="E57" s="47" t="e">
        <f>E58</f>
        <v>#REF!</v>
      </c>
      <c r="F57" s="47" t="e">
        <f>F58</f>
        <v>#REF!</v>
      </c>
      <c r="G57" s="54" t="e">
        <f t="shared" si="0"/>
        <v>#REF!</v>
      </c>
    </row>
    <row r="58" spans="1:7" ht="38.25" outlineLevel="1">
      <c r="A58" s="9" t="s">
        <v>47</v>
      </c>
      <c r="B58" s="9" t="s">
        <v>56</v>
      </c>
      <c r="C58" s="9" t="s">
        <v>9</v>
      </c>
      <c r="D58" s="20" t="s">
        <v>57</v>
      </c>
      <c r="E58" s="47" t="e">
        <f>E59+E74+E66+E70</f>
        <v>#REF!</v>
      </c>
      <c r="F58" s="47" t="e">
        <f>F59+F74+F66+F70</f>
        <v>#REF!</v>
      </c>
      <c r="G58" s="54" t="e">
        <f t="shared" si="0"/>
        <v>#REF!</v>
      </c>
    </row>
    <row r="59" spans="1:7" ht="38.25" outlineLevel="2">
      <c r="A59" s="9" t="s">
        <v>47</v>
      </c>
      <c r="B59" s="9" t="s">
        <v>58</v>
      </c>
      <c r="C59" s="9" t="s">
        <v>9</v>
      </c>
      <c r="D59" s="20" t="s">
        <v>59</v>
      </c>
      <c r="E59" s="47">
        <v>25165.22</v>
      </c>
      <c r="F59" s="47">
        <v>25165.22</v>
      </c>
      <c r="G59" s="54">
        <f t="shared" si="0"/>
        <v>100</v>
      </c>
    </row>
    <row r="60" spans="1:7" ht="25.5" outlineLevel="3">
      <c r="A60" s="9" t="s">
        <v>47</v>
      </c>
      <c r="B60" s="9" t="s">
        <v>60</v>
      </c>
      <c r="C60" s="9" t="s">
        <v>9</v>
      </c>
      <c r="D60" s="20" t="s">
        <v>61</v>
      </c>
      <c r="E60" s="47">
        <v>25165.22</v>
      </c>
      <c r="F60" s="47">
        <v>25165.22</v>
      </c>
      <c r="G60" s="54">
        <f t="shared" si="0"/>
        <v>100</v>
      </c>
    </row>
    <row r="61" spans="1:7" ht="38.25" outlineLevel="4">
      <c r="A61" s="9" t="s">
        <v>47</v>
      </c>
      <c r="B61" s="9" t="s">
        <v>62</v>
      </c>
      <c r="C61" s="9" t="s">
        <v>9</v>
      </c>
      <c r="D61" s="20" t="s">
        <v>63</v>
      </c>
      <c r="E61" s="47">
        <v>25165.22</v>
      </c>
      <c r="F61" s="47">
        <v>25165.22</v>
      </c>
      <c r="G61" s="54">
        <f t="shared" si="0"/>
        <v>100</v>
      </c>
    </row>
    <row r="62" spans="1:7" ht="153" customHeight="1" outlineLevel="5">
      <c r="A62" s="9" t="s">
        <v>47</v>
      </c>
      <c r="B62" s="9" t="s">
        <v>64</v>
      </c>
      <c r="C62" s="9" t="s">
        <v>9</v>
      </c>
      <c r="D62" s="22" t="s">
        <v>97</v>
      </c>
      <c r="E62" s="47">
        <v>3119.8</v>
      </c>
      <c r="F62" s="47">
        <v>3119.8</v>
      </c>
      <c r="G62" s="54">
        <f t="shared" si="0"/>
        <v>100</v>
      </c>
    </row>
    <row r="63" spans="1:7" ht="120" customHeight="1" outlineLevel="7">
      <c r="A63" s="8" t="s">
        <v>47</v>
      </c>
      <c r="B63" s="8" t="s">
        <v>64</v>
      </c>
      <c r="C63" s="8" t="s">
        <v>9</v>
      </c>
      <c r="D63" s="22" t="s">
        <v>97</v>
      </c>
      <c r="E63" s="48">
        <v>3119.8</v>
      </c>
      <c r="F63" s="48">
        <v>3119.8</v>
      </c>
      <c r="G63" s="54">
        <f t="shared" si="0"/>
        <v>100</v>
      </c>
    </row>
    <row r="64" spans="1:7" ht="153" outlineLevel="5">
      <c r="A64" s="9" t="s">
        <v>47</v>
      </c>
      <c r="B64" s="9" t="s">
        <v>65</v>
      </c>
      <c r="C64" s="9" t="s">
        <v>9</v>
      </c>
      <c r="D64" s="21" t="s">
        <v>98</v>
      </c>
      <c r="E64" s="47">
        <v>22045.42</v>
      </c>
      <c r="F64" s="47">
        <v>22045.42</v>
      </c>
      <c r="G64" s="54">
        <f t="shared" si="0"/>
        <v>100</v>
      </c>
    </row>
    <row r="65" spans="1:7" ht="127.5" outlineLevel="7">
      <c r="A65" s="8" t="s">
        <v>47</v>
      </c>
      <c r="B65" s="8" t="s">
        <v>65</v>
      </c>
      <c r="C65" s="8" t="s">
        <v>9</v>
      </c>
      <c r="D65" s="22" t="s">
        <v>98</v>
      </c>
      <c r="E65" s="48">
        <v>22045.42</v>
      </c>
      <c r="F65" s="48">
        <v>22045.42</v>
      </c>
      <c r="G65" s="54">
        <f t="shared" si="0"/>
        <v>100</v>
      </c>
    </row>
    <row r="66" spans="1:7" ht="58.5" customHeight="1" outlineLevel="2">
      <c r="A66" s="9" t="s">
        <v>47</v>
      </c>
      <c r="B66" s="9" t="s">
        <v>66</v>
      </c>
      <c r="C66" s="9" t="s">
        <v>9</v>
      </c>
      <c r="D66" s="25" t="s">
        <v>99</v>
      </c>
      <c r="E66" s="47">
        <v>411.4</v>
      </c>
      <c r="F66" s="50">
        <v>391.4</v>
      </c>
      <c r="G66" s="54">
        <f t="shared" si="0"/>
        <v>95.1385512882839</v>
      </c>
    </row>
    <row r="67" spans="1:7" ht="60" customHeight="1" outlineLevel="3">
      <c r="A67" s="9" t="s">
        <v>47</v>
      </c>
      <c r="B67" s="9" t="s">
        <v>67</v>
      </c>
      <c r="C67" s="9" t="s">
        <v>9</v>
      </c>
      <c r="D67" s="26" t="s">
        <v>99</v>
      </c>
      <c r="E67" s="48">
        <v>411.4</v>
      </c>
      <c r="F67" s="50">
        <v>391.4</v>
      </c>
      <c r="G67" s="54">
        <f t="shared" si="0"/>
        <v>95.1385512882839</v>
      </c>
    </row>
    <row r="68" spans="1:7" ht="66.75" customHeight="1" outlineLevel="4">
      <c r="A68" s="9" t="s">
        <v>47</v>
      </c>
      <c r="B68" s="9" t="s">
        <v>68</v>
      </c>
      <c r="C68" s="9" t="s">
        <v>9</v>
      </c>
      <c r="D68" s="26" t="s">
        <v>99</v>
      </c>
      <c r="E68" s="48">
        <v>411.4</v>
      </c>
      <c r="F68" s="50">
        <v>391.4</v>
      </c>
      <c r="G68" s="54">
        <f t="shared" si="0"/>
        <v>95.1385512882839</v>
      </c>
    </row>
    <row r="69" spans="1:7" ht="55.5" customHeight="1" outlineLevel="7">
      <c r="A69" s="8" t="s">
        <v>47</v>
      </c>
      <c r="B69" s="8" t="s">
        <v>68</v>
      </c>
      <c r="C69" s="8" t="s">
        <v>9</v>
      </c>
      <c r="D69" s="26" t="s">
        <v>99</v>
      </c>
      <c r="E69" s="48">
        <v>411.4</v>
      </c>
      <c r="F69" s="50">
        <v>391.4</v>
      </c>
      <c r="G69" s="54">
        <f t="shared" si="0"/>
        <v>95.1385512882839</v>
      </c>
    </row>
    <row r="70" spans="1:7" ht="81" customHeight="1" outlineLevel="3">
      <c r="A70" s="9" t="s">
        <v>47</v>
      </c>
      <c r="B70" s="9" t="s">
        <v>69</v>
      </c>
      <c r="C70" s="9" t="s">
        <v>9</v>
      </c>
      <c r="D70" s="20" t="s">
        <v>72</v>
      </c>
      <c r="E70" s="47">
        <v>12.56</v>
      </c>
      <c r="F70" s="47">
        <v>12.56</v>
      </c>
      <c r="G70" s="54">
        <f t="shared" si="0"/>
        <v>100</v>
      </c>
    </row>
    <row r="71" spans="1:7" ht="51" outlineLevel="4">
      <c r="A71" s="9" t="s">
        <v>47</v>
      </c>
      <c r="B71" s="9" t="s">
        <v>70</v>
      </c>
      <c r="C71" s="9" t="s">
        <v>9</v>
      </c>
      <c r="D71" s="23" t="s">
        <v>72</v>
      </c>
      <c r="E71" s="47">
        <v>12.56</v>
      </c>
      <c r="F71" s="47">
        <v>12.56</v>
      </c>
      <c r="G71" s="54">
        <f t="shared" si="0"/>
        <v>100</v>
      </c>
    </row>
    <row r="72" spans="1:7" ht="81" customHeight="1" outlineLevel="5">
      <c r="A72" s="9" t="s">
        <v>47</v>
      </c>
      <c r="B72" s="9" t="s">
        <v>71</v>
      </c>
      <c r="C72" s="9" t="s">
        <v>9</v>
      </c>
      <c r="D72" s="23" t="s">
        <v>72</v>
      </c>
      <c r="E72" s="47">
        <v>12.56</v>
      </c>
      <c r="F72" s="47">
        <v>12.56</v>
      </c>
      <c r="G72" s="54">
        <f t="shared" si="0"/>
        <v>100</v>
      </c>
    </row>
    <row r="73" spans="1:7" ht="82.5" customHeight="1" outlineLevel="7">
      <c r="A73" s="8" t="s">
        <v>47</v>
      </c>
      <c r="B73" s="8" t="s">
        <v>71</v>
      </c>
      <c r="C73" s="8" t="s">
        <v>9</v>
      </c>
      <c r="D73" s="23" t="s">
        <v>72</v>
      </c>
      <c r="E73" s="48">
        <v>12.56</v>
      </c>
      <c r="F73" s="48">
        <v>12.56</v>
      </c>
      <c r="G73" s="54">
        <f t="shared" si="0"/>
        <v>100</v>
      </c>
    </row>
    <row r="74" spans="1:7" ht="42" customHeight="1" outlineLevel="2">
      <c r="A74" s="9" t="s">
        <v>47</v>
      </c>
      <c r="B74" s="9" t="s">
        <v>73</v>
      </c>
      <c r="C74" s="9" t="s">
        <v>9</v>
      </c>
      <c r="D74" s="20" t="s">
        <v>74</v>
      </c>
      <c r="E74" s="47" t="e">
        <f>E75+E77+E79</f>
        <v>#REF!</v>
      </c>
      <c r="F74" s="47" t="e">
        <f>F75+F77+F79</f>
        <v>#REF!</v>
      </c>
      <c r="G74" s="54" t="e">
        <f t="shared" si="0"/>
        <v>#REF!</v>
      </c>
    </row>
    <row r="75" spans="1:7" ht="96" customHeight="1" outlineLevel="2">
      <c r="A75" s="9" t="s">
        <v>47</v>
      </c>
      <c r="B75" s="9" t="s">
        <v>111</v>
      </c>
      <c r="C75" s="9" t="s">
        <v>9</v>
      </c>
      <c r="D75" s="27" t="s">
        <v>112</v>
      </c>
      <c r="E75" s="47">
        <v>0</v>
      </c>
      <c r="F75" s="47">
        <v>0</v>
      </c>
      <c r="G75" s="54">
        <v>0</v>
      </c>
    </row>
    <row r="76" spans="1:7" ht="87" customHeight="1" outlineLevel="2">
      <c r="A76" s="8" t="s">
        <v>47</v>
      </c>
      <c r="B76" s="8" t="s">
        <v>111</v>
      </c>
      <c r="C76" s="8" t="s">
        <v>9</v>
      </c>
      <c r="D76" s="28" t="s">
        <v>112</v>
      </c>
      <c r="E76" s="48">
        <v>0</v>
      </c>
      <c r="F76" s="48">
        <v>0</v>
      </c>
      <c r="G76" s="54">
        <v>0</v>
      </c>
    </row>
    <row r="77" spans="1:7" ht="87.75" customHeight="1" outlineLevel="2">
      <c r="A77" s="9" t="s">
        <v>47</v>
      </c>
      <c r="B77" s="9" t="s">
        <v>113</v>
      </c>
      <c r="C77" s="9" t="s">
        <v>9</v>
      </c>
      <c r="D77" s="27" t="s">
        <v>114</v>
      </c>
      <c r="E77" s="47">
        <v>3000</v>
      </c>
      <c r="F77" s="47">
        <v>3000</v>
      </c>
      <c r="G77" s="54">
        <f aca="true" t="shared" si="1" ref="G77:G131">F77/E77*100</f>
        <v>100</v>
      </c>
    </row>
    <row r="78" spans="1:7" ht="76.5" customHeight="1" outlineLevel="2">
      <c r="A78" s="8" t="s">
        <v>47</v>
      </c>
      <c r="B78" s="8" t="s">
        <v>113</v>
      </c>
      <c r="C78" s="8" t="s">
        <v>9</v>
      </c>
      <c r="D78" s="28" t="s">
        <v>114</v>
      </c>
      <c r="E78" s="48">
        <v>3000</v>
      </c>
      <c r="F78" s="48">
        <v>3000</v>
      </c>
      <c r="G78" s="54">
        <f t="shared" si="1"/>
        <v>100</v>
      </c>
    </row>
    <row r="79" spans="1:7" ht="105" customHeight="1" outlineLevel="3">
      <c r="A79" s="9" t="s">
        <v>47</v>
      </c>
      <c r="B79" s="9" t="s">
        <v>75</v>
      </c>
      <c r="C79" s="9" t="s">
        <v>9</v>
      </c>
      <c r="D79" s="20" t="s">
        <v>76</v>
      </c>
      <c r="E79" s="47" t="e">
        <f>E82+E84+E88+E90+E92+E94+E98+E100+E106+E108+E110+E112+E114+E116+E118+E120+E123+E125+E127+#REF!+#REF!+E129+E131+E104+E96+E102+E86</f>
        <v>#REF!</v>
      </c>
      <c r="F79" s="47" t="e">
        <f>F82+F84+F88+F90+F92+F94+F98+F100+F106+F108+F110+F112+F114+F116+F118+F120+F123+F125+F127+#REF!+#REF!+F129+F131+F104+F96+F102+F86</f>
        <v>#REF!</v>
      </c>
      <c r="G79" s="54" t="e">
        <f t="shared" si="1"/>
        <v>#REF!</v>
      </c>
    </row>
    <row r="80" spans="1:7" ht="38.25" outlineLevel="4">
      <c r="A80" s="9" t="s">
        <v>47</v>
      </c>
      <c r="B80" s="9" t="s">
        <v>77</v>
      </c>
      <c r="C80" s="9" t="s">
        <v>9</v>
      </c>
      <c r="D80" s="29" t="s">
        <v>78</v>
      </c>
      <c r="E80" s="47" t="e">
        <f>E81+E83+E87+E89+E91+E93+E97+E99+E105+E107+E109+E111+E113+E115+E117+E119+E121+E124+E126+#REF!+#REF!+E128+E130</f>
        <v>#REF!</v>
      </c>
      <c r="F80" s="47" t="e">
        <f>F81+F83+F87+F89+F91+F93+F97+F99+F105+F107+F109+F111+F113+F115+F117+F119+F121+F124+F126+#REF!+#REF!+F128+F130</f>
        <v>#REF!</v>
      </c>
      <c r="G80" s="54" t="e">
        <f t="shared" si="1"/>
        <v>#REF!</v>
      </c>
    </row>
    <row r="81" spans="1:7" ht="140.25" outlineLevel="4">
      <c r="A81" s="9" t="s">
        <v>47</v>
      </c>
      <c r="B81" s="9" t="s">
        <v>121</v>
      </c>
      <c r="C81" s="16" t="s">
        <v>9</v>
      </c>
      <c r="D81" s="30" t="s">
        <v>122</v>
      </c>
      <c r="E81" s="47">
        <v>15.064</v>
      </c>
      <c r="F81" s="47">
        <v>15.064</v>
      </c>
      <c r="G81" s="54">
        <f t="shared" si="1"/>
        <v>100</v>
      </c>
    </row>
    <row r="82" spans="1:7" ht="114.75" outlineLevel="4">
      <c r="A82" s="8" t="s">
        <v>47</v>
      </c>
      <c r="B82" s="8" t="s">
        <v>121</v>
      </c>
      <c r="C82" s="15" t="s">
        <v>9</v>
      </c>
      <c r="D82" s="31" t="s">
        <v>122</v>
      </c>
      <c r="E82" s="48">
        <v>15.064</v>
      </c>
      <c r="F82" s="48">
        <v>15.064</v>
      </c>
      <c r="G82" s="54">
        <f t="shared" si="1"/>
        <v>100</v>
      </c>
    </row>
    <row r="83" spans="1:7" ht="127.5" outlineLevel="4">
      <c r="A83" s="9" t="s">
        <v>47</v>
      </c>
      <c r="B83" s="9" t="s">
        <v>115</v>
      </c>
      <c r="C83" s="9" t="s">
        <v>9</v>
      </c>
      <c r="D83" s="32" t="s">
        <v>110</v>
      </c>
      <c r="E83" s="47">
        <v>183.667</v>
      </c>
      <c r="F83" s="47">
        <v>183.667</v>
      </c>
      <c r="G83" s="54">
        <f t="shared" si="1"/>
        <v>100</v>
      </c>
    </row>
    <row r="84" spans="1:7" ht="114.75" outlineLevel="4">
      <c r="A84" s="8" t="s">
        <v>47</v>
      </c>
      <c r="B84" s="8" t="s">
        <v>115</v>
      </c>
      <c r="C84" s="8" t="s">
        <v>9</v>
      </c>
      <c r="D84" s="28" t="s">
        <v>110</v>
      </c>
      <c r="E84" s="48">
        <v>183.667</v>
      </c>
      <c r="F84" s="48">
        <v>183.667</v>
      </c>
      <c r="G84" s="54">
        <f t="shared" si="1"/>
        <v>100</v>
      </c>
    </row>
    <row r="85" spans="1:7" ht="77.25" customHeight="1" outlineLevel="4">
      <c r="A85" s="9" t="s">
        <v>47</v>
      </c>
      <c r="B85" s="9" t="s">
        <v>149</v>
      </c>
      <c r="C85" s="9" t="s">
        <v>9</v>
      </c>
      <c r="D85" s="27" t="s">
        <v>150</v>
      </c>
      <c r="E85" s="47">
        <v>100</v>
      </c>
      <c r="F85" s="47">
        <v>100</v>
      </c>
      <c r="G85" s="54">
        <f t="shared" si="1"/>
        <v>100</v>
      </c>
    </row>
    <row r="86" spans="1:7" ht="78.75" customHeight="1" outlineLevel="4">
      <c r="A86" s="8" t="s">
        <v>47</v>
      </c>
      <c r="B86" s="8" t="s">
        <v>149</v>
      </c>
      <c r="C86" s="8" t="s">
        <v>9</v>
      </c>
      <c r="D86" s="28" t="s">
        <v>150</v>
      </c>
      <c r="E86" s="48">
        <v>100</v>
      </c>
      <c r="F86" s="48">
        <v>100</v>
      </c>
      <c r="G86" s="54">
        <f t="shared" si="1"/>
        <v>100</v>
      </c>
    </row>
    <row r="87" spans="1:7" ht="127.5" outlineLevel="5">
      <c r="A87" s="9" t="s">
        <v>47</v>
      </c>
      <c r="B87" s="9" t="s">
        <v>79</v>
      </c>
      <c r="C87" s="9" t="s">
        <v>9</v>
      </c>
      <c r="D87" s="21" t="s">
        <v>80</v>
      </c>
      <c r="E87" s="47">
        <v>6500</v>
      </c>
      <c r="F87" s="50">
        <v>6489.86</v>
      </c>
      <c r="G87" s="54">
        <f t="shared" si="1"/>
        <v>99.844</v>
      </c>
    </row>
    <row r="88" spans="1:7" ht="114.75" outlineLevel="7">
      <c r="A88" s="8" t="s">
        <v>47</v>
      </c>
      <c r="B88" s="8" t="s">
        <v>79</v>
      </c>
      <c r="C88" s="8" t="s">
        <v>9</v>
      </c>
      <c r="D88" s="22" t="s">
        <v>100</v>
      </c>
      <c r="E88" s="48">
        <v>6500</v>
      </c>
      <c r="F88" s="50">
        <v>6489.86</v>
      </c>
      <c r="G88" s="54">
        <f t="shared" si="1"/>
        <v>99.844</v>
      </c>
    </row>
    <row r="89" spans="1:7" ht="102" outlineLevel="7">
      <c r="A89" s="9" t="s">
        <v>47</v>
      </c>
      <c r="B89" s="9" t="s">
        <v>123</v>
      </c>
      <c r="C89" s="8" t="s">
        <v>9</v>
      </c>
      <c r="D89" s="33" t="s">
        <v>120</v>
      </c>
      <c r="E89" s="47">
        <v>90.54</v>
      </c>
      <c r="F89" s="47">
        <v>90.54</v>
      </c>
      <c r="G89" s="54">
        <f t="shared" si="1"/>
        <v>100</v>
      </c>
    </row>
    <row r="90" spans="1:7" ht="91.5" customHeight="1" outlineLevel="7">
      <c r="A90" s="8" t="s">
        <v>47</v>
      </c>
      <c r="B90" s="8" t="s">
        <v>123</v>
      </c>
      <c r="C90" s="8" t="s">
        <v>9</v>
      </c>
      <c r="D90" s="34" t="s">
        <v>120</v>
      </c>
      <c r="E90" s="48">
        <v>90.54</v>
      </c>
      <c r="F90" s="48">
        <v>90.54</v>
      </c>
      <c r="G90" s="54">
        <f t="shared" si="1"/>
        <v>100</v>
      </c>
    </row>
    <row r="91" spans="1:7" ht="100.5" customHeight="1" outlineLevel="7">
      <c r="A91" s="8" t="s">
        <v>47</v>
      </c>
      <c r="B91" s="8" t="s">
        <v>123</v>
      </c>
      <c r="C91" s="8" t="s">
        <v>9</v>
      </c>
      <c r="D91" s="35" t="s">
        <v>120</v>
      </c>
      <c r="E91" s="47">
        <v>6.3378</v>
      </c>
      <c r="F91" s="50">
        <v>0</v>
      </c>
      <c r="G91" s="54">
        <f t="shared" si="1"/>
        <v>0</v>
      </c>
    </row>
    <row r="92" spans="1:7" ht="91.5" customHeight="1" outlineLevel="7">
      <c r="A92" s="8" t="s">
        <v>47</v>
      </c>
      <c r="B92" s="8" t="s">
        <v>123</v>
      </c>
      <c r="C92" s="8" t="s">
        <v>9</v>
      </c>
      <c r="D92" s="34" t="s">
        <v>120</v>
      </c>
      <c r="E92" s="48">
        <v>6.3378</v>
      </c>
      <c r="F92" s="50">
        <v>0</v>
      </c>
      <c r="G92" s="54">
        <f t="shared" si="1"/>
        <v>0</v>
      </c>
    </row>
    <row r="93" spans="1:7" ht="140.25" outlineLevel="5">
      <c r="A93" s="9" t="s">
        <v>47</v>
      </c>
      <c r="B93" s="9" t="s">
        <v>81</v>
      </c>
      <c r="C93" s="9" t="s">
        <v>9</v>
      </c>
      <c r="D93" s="21" t="s">
        <v>82</v>
      </c>
      <c r="E93" s="47">
        <v>54.8</v>
      </c>
      <c r="F93" s="47">
        <v>54.8</v>
      </c>
      <c r="G93" s="54">
        <f t="shared" si="1"/>
        <v>100</v>
      </c>
    </row>
    <row r="94" spans="1:7" ht="114.75" outlineLevel="7">
      <c r="A94" s="8" t="s">
        <v>47</v>
      </c>
      <c r="B94" s="8" t="s">
        <v>81</v>
      </c>
      <c r="C94" s="8" t="s">
        <v>9</v>
      </c>
      <c r="D94" s="22" t="s">
        <v>82</v>
      </c>
      <c r="E94" s="48">
        <v>54.8</v>
      </c>
      <c r="F94" s="48">
        <v>54.8</v>
      </c>
      <c r="G94" s="54">
        <f t="shared" si="1"/>
        <v>100</v>
      </c>
    </row>
    <row r="95" spans="1:7" ht="90" customHeight="1" outlineLevel="7">
      <c r="A95" s="9" t="s">
        <v>47</v>
      </c>
      <c r="B95" s="9" t="s">
        <v>146</v>
      </c>
      <c r="C95" s="9" t="s">
        <v>9</v>
      </c>
      <c r="D95" s="21" t="s">
        <v>147</v>
      </c>
      <c r="E95" s="47">
        <v>3935.6</v>
      </c>
      <c r="F95" s="47">
        <v>3935.6</v>
      </c>
      <c r="G95" s="54">
        <f t="shared" si="1"/>
        <v>100</v>
      </c>
    </row>
    <row r="96" spans="1:7" ht="81" customHeight="1" outlineLevel="7">
      <c r="A96" s="8" t="s">
        <v>47</v>
      </c>
      <c r="B96" s="8" t="s">
        <v>146</v>
      </c>
      <c r="C96" s="8" t="s">
        <v>9</v>
      </c>
      <c r="D96" s="17" t="s">
        <v>147</v>
      </c>
      <c r="E96" s="48">
        <v>3935.6</v>
      </c>
      <c r="F96" s="48">
        <v>3935.6</v>
      </c>
      <c r="G96" s="54">
        <f t="shared" si="1"/>
        <v>100</v>
      </c>
    </row>
    <row r="97" spans="1:7" ht="63.75" outlineLevel="7">
      <c r="A97" s="9" t="s">
        <v>47</v>
      </c>
      <c r="B97" s="9" t="s">
        <v>145</v>
      </c>
      <c r="C97" s="8" t="s">
        <v>9</v>
      </c>
      <c r="D97" s="36" t="s">
        <v>119</v>
      </c>
      <c r="E97" s="47">
        <v>125</v>
      </c>
      <c r="F97" s="47">
        <v>125</v>
      </c>
      <c r="G97" s="54">
        <f t="shared" si="1"/>
        <v>100</v>
      </c>
    </row>
    <row r="98" spans="1:7" ht="63.75" outlineLevel="7">
      <c r="A98" s="8" t="s">
        <v>47</v>
      </c>
      <c r="B98" s="8" t="s">
        <v>145</v>
      </c>
      <c r="C98" s="8" t="s">
        <v>9</v>
      </c>
      <c r="D98" s="37" t="s">
        <v>119</v>
      </c>
      <c r="E98" s="48">
        <v>125</v>
      </c>
      <c r="F98" s="48">
        <v>125</v>
      </c>
      <c r="G98" s="54">
        <f t="shared" si="1"/>
        <v>100</v>
      </c>
    </row>
    <row r="99" spans="1:7" ht="89.25" outlineLevel="7">
      <c r="A99" s="9" t="s">
        <v>47</v>
      </c>
      <c r="B99" s="9" t="s">
        <v>106</v>
      </c>
      <c r="C99" s="9" t="s">
        <v>9</v>
      </c>
      <c r="D99" s="38" t="s">
        <v>107</v>
      </c>
      <c r="E99" s="47">
        <v>67.8</v>
      </c>
      <c r="F99" s="50">
        <v>67.796</v>
      </c>
      <c r="G99" s="54">
        <f t="shared" si="1"/>
        <v>99.99410029498527</v>
      </c>
    </row>
    <row r="100" spans="1:7" ht="79.5" customHeight="1" outlineLevel="7">
      <c r="A100" s="8" t="s">
        <v>47</v>
      </c>
      <c r="B100" s="8" t="s">
        <v>106</v>
      </c>
      <c r="C100" s="8" t="s">
        <v>9</v>
      </c>
      <c r="D100" s="39" t="s">
        <v>107</v>
      </c>
      <c r="E100" s="48">
        <v>67.8</v>
      </c>
      <c r="F100" s="50">
        <v>67.796</v>
      </c>
      <c r="G100" s="54">
        <f t="shared" si="1"/>
        <v>99.99410029498527</v>
      </c>
    </row>
    <row r="101" spans="1:7" ht="90.75" customHeight="1" outlineLevel="7">
      <c r="A101" s="9" t="s">
        <v>47</v>
      </c>
      <c r="B101" s="9" t="s">
        <v>148</v>
      </c>
      <c r="C101" s="9" t="s">
        <v>9</v>
      </c>
      <c r="D101" s="40" t="s">
        <v>147</v>
      </c>
      <c r="E101" s="47">
        <v>11600</v>
      </c>
      <c r="F101" s="50">
        <v>0</v>
      </c>
      <c r="G101" s="54">
        <f t="shared" si="1"/>
        <v>0</v>
      </c>
    </row>
    <row r="102" spans="1:7" ht="79.5" customHeight="1" outlineLevel="7">
      <c r="A102" s="8" t="s">
        <v>47</v>
      </c>
      <c r="B102" s="8" t="s">
        <v>148</v>
      </c>
      <c r="C102" s="8" t="s">
        <v>9</v>
      </c>
      <c r="D102" s="41" t="s">
        <v>147</v>
      </c>
      <c r="E102" s="48">
        <v>11600</v>
      </c>
      <c r="F102" s="50">
        <v>0</v>
      </c>
      <c r="G102" s="54">
        <f t="shared" si="1"/>
        <v>0</v>
      </c>
    </row>
    <row r="103" spans="1:7" ht="79.5" customHeight="1" outlineLevel="7">
      <c r="A103" s="9" t="s">
        <v>47</v>
      </c>
      <c r="B103" s="9" t="s">
        <v>124</v>
      </c>
      <c r="C103" s="9" t="s">
        <v>9</v>
      </c>
      <c r="D103" s="42" t="s">
        <v>125</v>
      </c>
      <c r="E103" s="47">
        <v>999.4</v>
      </c>
      <c r="F103" s="47">
        <v>999.4</v>
      </c>
      <c r="G103" s="54">
        <f t="shared" si="1"/>
        <v>100</v>
      </c>
    </row>
    <row r="104" spans="1:7" ht="79.5" customHeight="1" outlineLevel="7">
      <c r="A104" s="8" t="s">
        <v>47</v>
      </c>
      <c r="B104" s="8" t="s">
        <v>124</v>
      </c>
      <c r="C104" s="8" t="s">
        <v>9</v>
      </c>
      <c r="D104" s="43" t="s">
        <v>125</v>
      </c>
      <c r="E104" s="48">
        <v>999.4</v>
      </c>
      <c r="F104" s="48">
        <v>999.4</v>
      </c>
      <c r="G104" s="54">
        <f t="shared" si="1"/>
        <v>100</v>
      </c>
    </row>
    <row r="105" spans="1:7" ht="91.5" customHeight="1" outlineLevel="7">
      <c r="A105" s="9" t="s">
        <v>47</v>
      </c>
      <c r="B105" s="9" t="s">
        <v>108</v>
      </c>
      <c r="C105" s="9" t="s">
        <v>9</v>
      </c>
      <c r="D105" s="38" t="s">
        <v>109</v>
      </c>
      <c r="E105" s="47">
        <v>1492.275</v>
      </c>
      <c r="F105" s="47">
        <v>1492.275</v>
      </c>
      <c r="G105" s="54">
        <f t="shared" si="1"/>
        <v>100</v>
      </c>
    </row>
    <row r="106" spans="1:7" ht="89.25" customHeight="1" outlineLevel="7">
      <c r="A106" s="8" t="s">
        <v>47</v>
      </c>
      <c r="B106" s="8" t="s">
        <v>108</v>
      </c>
      <c r="C106" s="8" t="s">
        <v>9</v>
      </c>
      <c r="D106" s="39" t="s">
        <v>109</v>
      </c>
      <c r="E106" s="48">
        <v>1492.275</v>
      </c>
      <c r="F106" s="48">
        <v>1492.275</v>
      </c>
      <c r="G106" s="54">
        <f t="shared" si="1"/>
        <v>100</v>
      </c>
    </row>
    <row r="107" spans="1:7" ht="153" outlineLevel="5">
      <c r="A107" s="9" t="s">
        <v>47</v>
      </c>
      <c r="B107" s="9" t="s">
        <v>83</v>
      </c>
      <c r="C107" s="9" t="s">
        <v>9</v>
      </c>
      <c r="D107" s="21" t="s">
        <v>101</v>
      </c>
      <c r="E107" s="47">
        <v>6976.175</v>
      </c>
      <c r="F107" s="50">
        <v>3503.84</v>
      </c>
      <c r="G107" s="54">
        <f t="shared" si="1"/>
        <v>50.22580425519715</v>
      </c>
    </row>
    <row r="108" spans="1:7" ht="127.5" outlineLevel="7">
      <c r="A108" s="8" t="s">
        <v>47</v>
      </c>
      <c r="B108" s="8" t="s">
        <v>83</v>
      </c>
      <c r="C108" s="8" t="s">
        <v>9</v>
      </c>
      <c r="D108" s="22" t="s">
        <v>101</v>
      </c>
      <c r="E108" s="48">
        <v>6976.175</v>
      </c>
      <c r="F108" s="50">
        <v>3503.84</v>
      </c>
      <c r="G108" s="54">
        <f t="shared" si="1"/>
        <v>50.22580425519715</v>
      </c>
    </row>
    <row r="109" spans="1:7" ht="232.5" customHeight="1" outlineLevel="5">
      <c r="A109" s="9" t="s">
        <v>47</v>
      </c>
      <c r="B109" s="9" t="s">
        <v>84</v>
      </c>
      <c r="C109" s="9" t="s">
        <v>9</v>
      </c>
      <c r="D109" s="24" t="s">
        <v>151</v>
      </c>
      <c r="E109" s="47">
        <v>216.818</v>
      </c>
      <c r="F109" s="47">
        <v>216.818</v>
      </c>
      <c r="G109" s="54">
        <f t="shared" si="1"/>
        <v>100</v>
      </c>
    </row>
    <row r="110" spans="1:7" ht="216.75" outlineLevel="7">
      <c r="A110" s="8" t="s">
        <v>47</v>
      </c>
      <c r="B110" s="8" t="s">
        <v>84</v>
      </c>
      <c r="C110" s="8" t="s">
        <v>9</v>
      </c>
      <c r="D110" s="44" t="s">
        <v>151</v>
      </c>
      <c r="E110" s="48">
        <v>216.818</v>
      </c>
      <c r="F110" s="48">
        <v>216.818</v>
      </c>
      <c r="G110" s="54">
        <f t="shared" si="1"/>
        <v>100</v>
      </c>
    </row>
    <row r="111" spans="1:7" ht="114.75" outlineLevel="5">
      <c r="A111" s="9" t="s">
        <v>47</v>
      </c>
      <c r="B111" s="9" t="s">
        <v>85</v>
      </c>
      <c r="C111" s="9" t="s">
        <v>9</v>
      </c>
      <c r="D111" s="21" t="s">
        <v>86</v>
      </c>
      <c r="E111" s="47">
        <v>596.952</v>
      </c>
      <c r="F111" s="47">
        <v>596.952</v>
      </c>
      <c r="G111" s="54">
        <f t="shared" si="1"/>
        <v>100</v>
      </c>
    </row>
    <row r="112" spans="1:7" ht="102" outlineLevel="7">
      <c r="A112" s="8" t="s">
        <v>47</v>
      </c>
      <c r="B112" s="8" t="s">
        <v>85</v>
      </c>
      <c r="C112" s="8" t="s">
        <v>9</v>
      </c>
      <c r="D112" s="22" t="s">
        <v>86</v>
      </c>
      <c r="E112" s="48">
        <v>596.952</v>
      </c>
      <c r="F112" s="48">
        <v>596.952</v>
      </c>
      <c r="G112" s="54">
        <f t="shared" si="1"/>
        <v>100</v>
      </c>
    </row>
    <row r="113" spans="1:7" ht="114.75" outlineLevel="5">
      <c r="A113" s="9" t="s">
        <v>47</v>
      </c>
      <c r="B113" s="9" t="s">
        <v>87</v>
      </c>
      <c r="C113" s="9" t="s">
        <v>9</v>
      </c>
      <c r="D113" s="21" t="s">
        <v>103</v>
      </c>
      <c r="E113" s="47">
        <v>64</v>
      </c>
      <c r="F113" s="47">
        <v>64</v>
      </c>
      <c r="G113" s="54">
        <f t="shared" si="1"/>
        <v>100</v>
      </c>
    </row>
    <row r="114" spans="1:7" ht="102" outlineLevel="7">
      <c r="A114" s="8" t="s">
        <v>47</v>
      </c>
      <c r="B114" s="8" t="s">
        <v>87</v>
      </c>
      <c r="C114" s="8" t="s">
        <v>9</v>
      </c>
      <c r="D114" s="22" t="s">
        <v>103</v>
      </c>
      <c r="E114" s="48">
        <v>64</v>
      </c>
      <c r="F114" s="48">
        <v>64</v>
      </c>
      <c r="G114" s="54">
        <f t="shared" si="1"/>
        <v>100</v>
      </c>
    </row>
    <row r="115" spans="1:7" ht="140.25" outlineLevel="5">
      <c r="A115" s="9" t="s">
        <v>47</v>
      </c>
      <c r="B115" s="9" t="s">
        <v>88</v>
      </c>
      <c r="C115" s="9" t="s">
        <v>9</v>
      </c>
      <c r="D115" s="21" t="s">
        <v>102</v>
      </c>
      <c r="E115" s="47">
        <v>50.2</v>
      </c>
      <c r="F115" s="47">
        <v>50.2</v>
      </c>
      <c r="G115" s="54">
        <f t="shared" si="1"/>
        <v>100</v>
      </c>
    </row>
    <row r="116" spans="1:7" ht="114.75" outlineLevel="7">
      <c r="A116" s="8" t="s">
        <v>47</v>
      </c>
      <c r="B116" s="8" t="s">
        <v>88</v>
      </c>
      <c r="C116" s="8" t="s">
        <v>9</v>
      </c>
      <c r="D116" s="22" t="s">
        <v>102</v>
      </c>
      <c r="E116" s="48">
        <v>50.2</v>
      </c>
      <c r="F116" s="48">
        <v>50.2</v>
      </c>
      <c r="G116" s="54">
        <f t="shared" si="1"/>
        <v>100</v>
      </c>
    </row>
    <row r="117" spans="1:7" ht="140.25" outlineLevel="5">
      <c r="A117" s="9" t="s">
        <v>47</v>
      </c>
      <c r="B117" s="9" t="s">
        <v>89</v>
      </c>
      <c r="C117" s="9" t="s">
        <v>9</v>
      </c>
      <c r="D117" s="21" t="s">
        <v>102</v>
      </c>
      <c r="E117" s="47">
        <v>4.45</v>
      </c>
      <c r="F117" s="47">
        <v>4.45</v>
      </c>
      <c r="G117" s="54">
        <f t="shared" si="1"/>
        <v>100</v>
      </c>
    </row>
    <row r="118" spans="1:7" ht="114.75" outlineLevel="7">
      <c r="A118" s="8" t="s">
        <v>47</v>
      </c>
      <c r="B118" s="8" t="s">
        <v>89</v>
      </c>
      <c r="C118" s="8" t="s">
        <v>9</v>
      </c>
      <c r="D118" s="22" t="s">
        <v>102</v>
      </c>
      <c r="E118" s="48">
        <v>4.45</v>
      </c>
      <c r="F118" s="48">
        <v>4.45</v>
      </c>
      <c r="G118" s="54">
        <f t="shared" si="1"/>
        <v>100</v>
      </c>
    </row>
    <row r="119" spans="1:7" ht="140.25" outlineLevel="5">
      <c r="A119" s="9" t="s">
        <v>47</v>
      </c>
      <c r="B119" s="9" t="s">
        <v>90</v>
      </c>
      <c r="C119" s="9" t="s">
        <v>9</v>
      </c>
      <c r="D119" s="21" t="s">
        <v>102</v>
      </c>
      <c r="E119" s="47">
        <v>10</v>
      </c>
      <c r="F119" s="47">
        <v>10</v>
      </c>
      <c r="G119" s="54">
        <f t="shared" si="1"/>
        <v>100</v>
      </c>
    </row>
    <row r="120" spans="1:7" ht="114.75" outlineLevel="7">
      <c r="A120" s="8" t="s">
        <v>47</v>
      </c>
      <c r="B120" s="8" t="s">
        <v>90</v>
      </c>
      <c r="C120" s="8" t="s">
        <v>9</v>
      </c>
      <c r="D120" s="22" t="s">
        <v>102</v>
      </c>
      <c r="E120" s="48">
        <v>10</v>
      </c>
      <c r="F120" s="48">
        <v>10</v>
      </c>
      <c r="G120" s="54">
        <f t="shared" si="1"/>
        <v>100</v>
      </c>
    </row>
    <row r="121" spans="1:7" ht="165.75" outlineLevel="5">
      <c r="A121" s="9" t="s">
        <v>47</v>
      </c>
      <c r="B121" s="9" t="s">
        <v>91</v>
      </c>
      <c r="C121" s="9" t="s">
        <v>9</v>
      </c>
      <c r="D121" s="21" t="s">
        <v>92</v>
      </c>
      <c r="E121" s="47">
        <f>E122</f>
        <v>154.839</v>
      </c>
      <c r="F121" s="47">
        <f>F122</f>
        <v>154.839</v>
      </c>
      <c r="G121" s="54">
        <f t="shared" si="1"/>
        <v>100</v>
      </c>
    </row>
    <row r="122" spans="1:7" ht="178.5" outlineLevel="6">
      <c r="A122" s="9" t="s">
        <v>47</v>
      </c>
      <c r="B122" s="9" t="s">
        <v>93</v>
      </c>
      <c r="C122" s="9" t="s">
        <v>9</v>
      </c>
      <c r="D122" s="21" t="s">
        <v>104</v>
      </c>
      <c r="E122" s="47">
        <v>154.839</v>
      </c>
      <c r="F122" s="47">
        <v>154.839</v>
      </c>
      <c r="G122" s="54">
        <f t="shared" si="1"/>
        <v>100</v>
      </c>
    </row>
    <row r="123" spans="1:7" ht="159.75" customHeight="1" outlineLevel="7">
      <c r="A123" s="8" t="s">
        <v>47</v>
      </c>
      <c r="B123" s="8" t="s">
        <v>93</v>
      </c>
      <c r="C123" s="8" t="s">
        <v>9</v>
      </c>
      <c r="D123" s="22" t="s">
        <v>104</v>
      </c>
      <c r="E123" s="48">
        <v>154.839</v>
      </c>
      <c r="F123" s="48">
        <v>154.839</v>
      </c>
      <c r="G123" s="54">
        <f t="shared" si="1"/>
        <v>100</v>
      </c>
    </row>
    <row r="124" spans="1:7" ht="102" outlineLevel="5">
      <c r="A124" s="9" t="s">
        <v>47</v>
      </c>
      <c r="B124" s="9" t="s">
        <v>94</v>
      </c>
      <c r="C124" s="9" t="s">
        <v>9</v>
      </c>
      <c r="D124" s="20" t="s">
        <v>95</v>
      </c>
      <c r="E124" s="47">
        <v>282.021</v>
      </c>
      <c r="F124" s="47">
        <v>282.021</v>
      </c>
      <c r="G124" s="54">
        <f t="shared" si="1"/>
        <v>100</v>
      </c>
    </row>
    <row r="125" spans="1:7" ht="89.25" outlineLevel="7">
      <c r="A125" s="8" t="s">
        <v>47</v>
      </c>
      <c r="B125" s="8" t="s">
        <v>94</v>
      </c>
      <c r="C125" s="8" t="s">
        <v>9</v>
      </c>
      <c r="D125" s="23" t="s">
        <v>95</v>
      </c>
      <c r="E125" s="48">
        <v>282.021</v>
      </c>
      <c r="F125" s="48">
        <v>282.021</v>
      </c>
      <c r="G125" s="54">
        <f t="shared" si="1"/>
        <v>100</v>
      </c>
    </row>
    <row r="126" spans="1:7" ht="165.75" outlineLevel="5">
      <c r="A126" s="9" t="s">
        <v>47</v>
      </c>
      <c r="B126" s="9" t="s">
        <v>96</v>
      </c>
      <c r="C126" s="9" t="s">
        <v>9</v>
      </c>
      <c r="D126" s="21" t="s">
        <v>92</v>
      </c>
      <c r="E126" s="47">
        <v>1206.8</v>
      </c>
      <c r="F126" s="47">
        <v>1206.8</v>
      </c>
      <c r="G126" s="54">
        <f t="shared" si="1"/>
        <v>100</v>
      </c>
    </row>
    <row r="127" spans="1:7" ht="148.5" customHeight="1" outlineLevel="7">
      <c r="A127" s="8" t="s">
        <v>47</v>
      </c>
      <c r="B127" s="8" t="s">
        <v>96</v>
      </c>
      <c r="C127" s="8" t="s">
        <v>9</v>
      </c>
      <c r="D127" s="22" t="s">
        <v>105</v>
      </c>
      <c r="E127" s="48">
        <v>1206.8</v>
      </c>
      <c r="F127" s="48">
        <v>1206.8</v>
      </c>
      <c r="G127" s="54">
        <f t="shared" si="1"/>
        <v>100</v>
      </c>
    </row>
    <row r="128" spans="1:7" ht="139.5" customHeight="1" outlineLevel="5">
      <c r="A128" s="9" t="s">
        <v>47</v>
      </c>
      <c r="B128" s="9" t="s">
        <v>117</v>
      </c>
      <c r="C128" s="9" t="s">
        <v>9</v>
      </c>
      <c r="D128" s="36" t="s">
        <v>118</v>
      </c>
      <c r="E128" s="47">
        <v>726.073</v>
      </c>
      <c r="F128" s="51">
        <v>698.527</v>
      </c>
      <c r="G128" s="54">
        <f t="shared" si="1"/>
        <v>96.20616659757353</v>
      </c>
    </row>
    <row r="129" spans="1:7" ht="139.5" customHeight="1" outlineLevel="5">
      <c r="A129" s="8" t="s">
        <v>47</v>
      </c>
      <c r="B129" s="8" t="s">
        <v>117</v>
      </c>
      <c r="C129" s="8" t="s">
        <v>9</v>
      </c>
      <c r="D129" s="37" t="s">
        <v>118</v>
      </c>
      <c r="E129" s="48">
        <v>726.073</v>
      </c>
      <c r="F129" s="51">
        <v>698.527</v>
      </c>
      <c r="G129" s="54">
        <f t="shared" si="1"/>
        <v>96.20616659757353</v>
      </c>
    </row>
    <row r="130" spans="1:7" ht="139.5" customHeight="1" outlineLevel="5">
      <c r="A130" s="9" t="s">
        <v>47</v>
      </c>
      <c r="B130" s="9" t="s">
        <v>116</v>
      </c>
      <c r="C130" s="9" t="s">
        <v>9</v>
      </c>
      <c r="D130" s="33" t="s">
        <v>118</v>
      </c>
      <c r="E130" s="47">
        <v>722.42</v>
      </c>
      <c r="F130" s="47">
        <v>722.42</v>
      </c>
      <c r="G130" s="54">
        <f t="shared" si="1"/>
        <v>100</v>
      </c>
    </row>
    <row r="131" spans="1:7" ht="140.25" outlineLevel="7">
      <c r="A131" s="8" t="s">
        <v>47</v>
      </c>
      <c r="B131" s="8" t="s">
        <v>116</v>
      </c>
      <c r="C131" s="8" t="s">
        <v>9</v>
      </c>
      <c r="D131" s="45" t="s">
        <v>118</v>
      </c>
      <c r="E131" s="48">
        <v>722.42</v>
      </c>
      <c r="F131" s="48">
        <v>722.42</v>
      </c>
      <c r="G131" s="55">
        <f t="shared" si="1"/>
        <v>100</v>
      </c>
    </row>
  </sheetData>
  <sheetProtection/>
  <mergeCells count="4">
    <mergeCell ref="A1:E1"/>
    <mergeCell ref="A6:E6"/>
    <mergeCell ref="A8:E8"/>
    <mergeCell ref="A7:F7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rep:2.37.0.105</dc:description>
  <cp:lastModifiedBy>Бюджет</cp:lastModifiedBy>
  <cp:lastPrinted>2017-05-05T07:14:18Z</cp:lastPrinted>
  <dcterms:created xsi:type="dcterms:W3CDTF">2015-11-20T03:34:55Z</dcterms:created>
  <dcterms:modified xsi:type="dcterms:W3CDTF">2017-05-05T08:08:20Z</dcterms:modified>
  <cp:category/>
  <cp:version/>
  <cp:contentType/>
  <cp:contentStatus/>
</cp:coreProperties>
</file>